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G:\ネットワークうえだ\長寿命様式\"/>
    </mc:Choice>
  </mc:AlternateContent>
  <xr:revisionPtr revIDLastSave="0" documentId="13_ncr:1_{79CB31AC-777F-407E-A0AF-9CBA2FBB2E09}" xr6:coauthVersionLast="47" xr6:coauthVersionMax="47" xr10:uidLastSave="{00000000-0000-0000-0000-000000000000}"/>
  <bookViews>
    <workbookView xWindow="28680" yWindow="-120" windowWidth="29040" windowHeight="15840" tabRatio="791" activeTab="4" xr2:uid="{BAAEE70B-98CB-43CE-93A6-AABC4F413C2C}"/>
  </bookViews>
  <sheets>
    <sheet name="フロー図" sheetId="39" r:id="rId1"/>
    <sheet name="提出書類一覧表" sheetId="40" r:id="rId2"/>
    <sheet name="一括記入シート（最初）" sheetId="20" r:id="rId3"/>
    <sheet name="関係書類一覧表" sheetId="21" r:id="rId4"/>
    <sheet name="⓪工事届出書" sheetId="33" r:id="rId5"/>
    <sheet name="①指名競争入札通知書（案）" sheetId="30" r:id="rId6"/>
    <sheet name="②仕様書" sheetId="32" r:id="rId7"/>
    <sheet name="③設計書審査表（当初）" sheetId="23" r:id="rId8"/>
    <sheet name="参考　設計書表紙〔当初〕" sheetId="37" r:id="rId9"/>
    <sheet name="④工事施工伺" sheetId="4" r:id="rId10"/>
    <sheet name="⑤指名競争入札通知書" sheetId="34" r:id="rId11"/>
    <sheet name="⑥現場説明" sheetId="27" r:id="rId12"/>
    <sheet name="参考　入札・開札の進め方" sheetId="35" r:id="rId13"/>
    <sheet name="⑦入札書書式" sheetId="7" r:id="rId14"/>
    <sheet name="⑧予定価格調書" sheetId="36" r:id="rId15"/>
    <sheet name="⑨入札経過書" sheetId="14" r:id="rId16"/>
    <sheet name="⑩契約伺書" sheetId="17" r:id="rId17"/>
    <sheet name="⑪-1建設工事請負契約書 " sheetId="31" r:id="rId18"/>
    <sheet name="⑪-2請書（契約金額が130万円以下の場合）" sheetId="18" r:id="rId19"/>
    <sheet name="⑫検査調書" sheetId="3" r:id="rId20"/>
    <sheet name="⑬結果通知" sheetId="29" r:id="rId21"/>
    <sheet name="⑭書類チェック" sheetId="28" r:id="rId22"/>
    <sheet name="参考　設計書表紙〔変更後〕" sheetId="38" r:id="rId23"/>
    <sheet name="⑮設計書審査表（変更後）" sheetId="11" r:id="rId24"/>
    <sheet name="⑯変更執行伺書" sheetId="9" r:id="rId25"/>
    <sheet name="⑰-1建設工事変更請負契約書" sheetId="10" r:id="rId26"/>
    <sheet name="⑰-2変更請書" sheetId="19" r:id="rId27"/>
  </sheets>
  <definedNames>
    <definedName name="_xlnm._FilterDatabase" localSheetId="2" hidden="1">'一括記入シート（最初）'!$E$21:$E$22</definedName>
    <definedName name="_xlnm.Print_Area" localSheetId="4">'⓪工事届出書'!$A$1:$AG$53</definedName>
    <definedName name="_xlnm.Print_Area" localSheetId="5">'①指名競争入札通知書（案）'!$A$1:$I$50</definedName>
    <definedName name="_xlnm.Print_Area" localSheetId="6">②仕様書!$A$1:$M$46</definedName>
    <definedName name="_xlnm.Print_Area" localSheetId="7">'③設計書審査表（当初）'!$A$1:$AH$59</definedName>
    <definedName name="_xlnm.Print_Area" localSheetId="9">④工事施工伺!$A$1:$AH$61</definedName>
    <definedName name="_xlnm.Print_Area" localSheetId="10">⑤指名競争入札通知書!$A$1:$I$50</definedName>
    <definedName name="_xlnm.Print_Area" localSheetId="11">⑥現場説明!$A$1:$E$21</definedName>
    <definedName name="_xlnm.Print_Area" localSheetId="13">⑦入札書書式!$A$1:$J$44</definedName>
    <definedName name="_xlnm.Print_Area" localSheetId="15">⑨入札経過書!$A$1:$AK$56</definedName>
    <definedName name="_xlnm.Print_Area" localSheetId="16">⑩契約伺書!$A$1:$AJ$54</definedName>
    <definedName name="_xlnm.Print_Area" localSheetId="17">'⑪-1建設工事請負契約書 '!$A$1:$J$50</definedName>
    <definedName name="_xlnm.Print_Area" localSheetId="18">'⑪-2請書（契約金額が130万円以下の場合）'!$A$1:$K$41</definedName>
    <definedName name="_xlnm.Print_Area" localSheetId="19">⑫検査調書!$A$1:$AK$114</definedName>
    <definedName name="_xlnm.Print_Area" localSheetId="20">⑬結果通知!$A$1:$AM$48</definedName>
    <definedName name="_xlnm.Print_Area" localSheetId="21">⑭書類チェック!$A$1:$I$36</definedName>
    <definedName name="_xlnm.Print_Area" localSheetId="23">'⑮設計書審査表（変更後）'!$A$1:$AH$56</definedName>
    <definedName name="_xlnm.Print_Area" localSheetId="24">⑯変更執行伺書!$A$1:$AJ$112</definedName>
    <definedName name="_xlnm.Print_Area" localSheetId="25">'⑰-1建設工事変更請負契約書'!$A$1:$J$48</definedName>
    <definedName name="_xlnm.Print_Area" localSheetId="26">'⑰-2変更請書'!$B$1:$K$46</definedName>
    <definedName name="_xlnm.Print_Area" localSheetId="0">フロー図!$A$1:$L$72</definedName>
    <definedName name="_xlnm.Print_Area" localSheetId="2">'一括記入シート（最初）'!$A$10:$M$154</definedName>
    <definedName name="_xlnm.Print_Area" localSheetId="3">関係書類一覧表!$A$1:$D$30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1" l="1"/>
  <c r="D1" i="23"/>
  <c r="F78" i="9" l="1"/>
  <c r="F73" i="9"/>
  <c r="F72" i="9"/>
  <c r="F71" i="9"/>
  <c r="F70" i="9"/>
  <c r="F69" i="9"/>
  <c r="F68" i="9"/>
  <c r="F67" i="9"/>
  <c r="F66" i="9"/>
  <c r="F65" i="9"/>
  <c r="F64" i="9"/>
  <c r="F62" i="9"/>
  <c r="AE37" i="29"/>
  <c r="AE39" i="29"/>
  <c r="T32" i="14"/>
  <c r="T30" i="14"/>
  <c r="T28" i="14"/>
  <c r="T26" i="14"/>
  <c r="T24" i="14"/>
  <c r="K32" i="14"/>
  <c r="K30" i="14"/>
  <c r="B32" i="14"/>
  <c r="B30" i="14"/>
  <c r="B10" i="27"/>
  <c r="B9" i="27"/>
  <c r="M26" i="38"/>
  <c r="M29" i="37"/>
  <c r="C30" i="38"/>
  <c r="C29" i="38"/>
  <c r="C28" i="38"/>
  <c r="C27" i="38"/>
  <c r="C26" i="38"/>
  <c r="C25" i="38"/>
  <c r="C24" i="38"/>
  <c r="C22" i="38"/>
  <c r="C23" i="38"/>
  <c r="C21" i="38"/>
  <c r="C33" i="37"/>
  <c r="C32" i="37"/>
  <c r="C31" i="37"/>
  <c r="C30" i="37"/>
  <c r="C29" i="37"/>
  <c r="C27" i="37"/>
  <c r="C28" i="37"/>
  <c r="C26" i="37"/>
  <c r="C25" i="37"/>
  <c r="C24" i="37"/>
  <c r="D13" i="38"/>
  <c r="D11" i="38"/>
  <c r="G7" i="38"/>
  <c r="C7" i="38"/>
  <c r="C3" i="38"/>
  <c r="D13" i="37"/>
  <c r="D11" i="37"/>
  <c r="G7" i="37"/>
  <c r="C7" i="37"/>
  <c r="C3" i="37"/>
  <c r="P37" i="36"/>
  <c r="W35" i="36"/>
  <c r="Q35" i="36"/>
  <c r="Q33" i="36"/>
  <c r="U30" i="36"/>
  <c r="Y18" i="36"/>
  <c r="P43" i="36"/>
  <c r="Y15" i="36"/>
  <c r="P40" i="36"/>
  <c r="G26" i="34"/>
  <c r="D26" i="34"/>
  <c r="D25" i="34"/>
  <c r="D24" i="34"/>
  <c r="F21" i="34"/>
  <c r="C21" i="34"/>
  <c r="C20" i="34"/>
  <c r="G13" i="34"/>
  <c r="F12" i="34"/>
  <c r="A12" i="34"/>
  <c r="A11" i="34"/>
  <c r="A10" i="34"/>
  <c r="A9" i="34"/>
  <c r="A8" i="34"/>
  <c r="K28" i="14"/>
  <c r="K26" i="14"/>
  <c r="K24" i="14"/>
  <c r="E31" i="19"/>
  <c r="E29" i="19"/>
  <c r="D11" i="10"/>
  <c r="D13" i="10"/>
  <c r="U19" i="11"/>
  <c r="F92" i="9"/>
  <c r="Y49" i="17"/>
  <c r="S49" i="4"/>
  <c r="G24" i="32"/>
  <c r="H24" i="32"/>
  <c r="E8" i="32"/>
  <c r="D25" i="30"/>
  <c r="J54" i="20"/>
  <c r="C125" i="20"/>
  <c r="Z90" i="9"/>
  <c r="E119" i="20"/>
  <c r="C89" i="20"/>
  <c r="V13" i="33"/>
  <c r="AB19" i="33"/>
  <c r="P19" i="33"/>
  <c r="V6" i="33"/>
  <c r="H6" i="33"/>
  <c r="H3" i="33"/>
  <c r="E6" i="32"/>
  <c r="G4" i="32"/>
  <c r="E4" i="32"/>
  <c r="F39" i="19"/>
  <c r="G41" i="19"/>
  <c r="G36" i="19"/>
  <c r="F34" i="19"/>
  <c r="D26" i="19"/>
  <c r="F24" i="19"/>
  <c r="D24" i="19"/>
  <c r="F15" i="19"/>
  <c r="F13" i="19"/>
  <c r="F11" i="19"/>
  <c r="C8" i="19"/>
  <c r="B8" i="19"/>
  <c r="B7" i="19"/>
  <c r="G17" i="10"/>
  <c r="F44" i="10"/>
  <c r="F43" i="10"/>
  <c r="F42" i="10"/>
  <c r="G39" i="10"/>
  <c r="F39" i="10"/>
  <c r="F38" i="10"/>
  <c r="F37" i="10"/>
  <c r="B27" i="10"/>
  <c r="E15" i="10"/>
  <c r="C9" i="10"/>
  <c r="C7" i="10"/>
  <c r="F89" i="9"/>
  <c r="F88" i="9"/>
  <c r="F87" i="9"/>
  <c r="F86" i="9"/>
  <c r="F85" i="9"/>
  <c r="F84" i="9"/>
  <c r="F83" i="9"/>
  <c r="F82" i="9"/>
  <c r="F81" i="9"/>
  <c r="F80" i="9"/>
  <c r="G44" i="9"/>
  <c r="G43" i="9"/>
  <c r="F40" i="9"/>
  <c r="N39" i="9"/>
  <c r="F39" i="9"/>
  <c r="AB22" i="9"/>
  <c r="AB21" i="9"/>
  <c r="AB20" i="9"/>
  <c r="AB19" i="9"/>
  <c r="AB18" i="9"/>
  <c r="D106" i="20"/>
  <c r="E106" i="20"/>
  <c r="D105" i="20"/>
  <c r="D101" i="20"/>
  <c r="Z17" i="11"/>
  <c r="D100" i="20"/>
  <c r="R18" i="9"/>
  <c r="R22" i="9"/>
  <c r="R21" i="9"/>
  <c r="R20" i="9"/>
  <c r="R17" i="9"/>
  <c r="H22" i="9"/>
  <c r="H21" i="9"/>
  <c r="H20" i="9"/>
  <c r="H19" i="9"/>
  <c r="H18" i="9"/>
  <c r="H17" i="9"/>
  <c r="Z15" i="9"/>
  <c r="Z59" i="9"/>
  <c r="AD9" i="9"/>
  <c r="AA9" i="9"/>
  <c r="X9" i="9"/>
  <c r="U9" i="9"/>
  <c r="R9" i="9"/>
  <c r="O9" i="9"/>
  <c r="L9" i="9"/>
  <c r="I9" i="9"/>
  <c r="F9" i="9"/>
  <c r="C9" i="9"/>
  <c r="R6" i="9"/>
  <c r="I6" i="9"/>
  <c r="G4" i="9"/>
  <c r="E5" i="28"/>
  <c r="C5" i="28"/>
  <c r="C20" i="30"/>
  <c r="L14" i="14"/>
  <c r="C4" i="28"/>
  <c r="H21" i="23"/>
  <c r="Q21" i="11"/>
  <c r="H21" i="11"/>
  <c r="H17" i="11"/>
  <c r="Z53" i="11"/>
  <c r="P29" i="11"/>
  <c r="E29" i="11"/>
  <c r="K8" i="11"/>
  <c r="T13" i="11"/>
  <c r="J9" i="11"/>
  <c r="Z56" i="23"/>
  <c r="Z17" i="23"/>
  <c r="H17" i="23"/>
  <c r="K8" i="23"/>
  <c r="M39" i="29"/>
  <c r="M37" i="29"/>
  <c r="N28" i="29"/>
  <c r="V26" i="29"/>
  <c r="N26" i="29"/>
  <c r="N25" i="29"/>
  <c r="M22" i="29"/>
  <c r="AD13" i="29"/>
  <c r="X13" i="29"/>
  <c r="V12" i="29"/>
  <c r="B10" i="29"/>
  <c r="B9" i="29"/>
  <c r="Y8" i="29"/>
  <c r="E151" i="20"/>
  <c r="N70" i="3"/>
  <c r="F70" i="3"/>
  <c r="O60" i="3"/>
  <c r="G60" i="3"/>
  <c r="L52" i="3"/>
  <c r="L50" i="3"/>
  <c r="L44" i="3"/>
  <c r="L42" i="3"/>
  <c r="L40" i="3"/>
  <c r="C106" i="20"/>
  <c r="L35" i="3"/>
  <c r="U33" i="3"/>
  <c r="M33" i="3"/>
  <c r="M32" i="3"/>
  <c r="L29" i="3"/>
  <c r="AA20" i="3"/>
  <c r="X20" i="3"/>
  <c r="AA17" i="3"/>
  <c r="AI5" i="3"/>
  <c r="AF5" i="3"/>
  <c r="AC5" i="3"/>
  <c r="Z5" i="3"/>
  <c r="W5" i="3"/>
  <c r="T5" i="3"/>
  <c r="Q5" i="3"/>
  <c r="N5" i="3"/>
  <c r="K5" i="3"/>
  <c r="H5" i="3"/>
  <c r="H4" i="3"/>
  <c r="G33" i="18"/>
  <c r="E31" i="18"/>
  <c r="D25" i="18"/>
  <c r="F23" i="18"/>
  <c r="D23" i="18"/>
  <c r="D22" i="18"/>
  <c r="F15" i="18"/>
  <c r="F13" i="18"/>
  <c r="F11" i="18"/>
  <c r="C8" i="18"/>
  <c r="B8" i="18"/>
  <c r="B7" i="18"/>
  <c r="G17" i="31"/>
  <c r="D15" i="31"/>
  <c r="C9" i="31"/>
  <c r="C7" i="31"/>
  <c r="E7" i="31"/>
  <c r="F49" i="31"/>
  <c r="F48" i="31"/>
  <c r="F47" i="31"/>
  <c r="F44" i="31"/>
  <c r="G44" i="31"/>
  <c r="F42" i="31"/>
  <c r="F43" i="31"/>
  <c r="C6" i="31"/>
  <c r="G54" i="17"/>
  <c r="G53" i="17"/>
  <c r="G52" i="17"/>
  <c r="F48" i="17"/>
  <c r="F47" i="17"/>
  <c r="F46" i="17"/>
  <c r="F45" i="17"/>
  <c r="F44" i="17"/>
  <c r="F43" i="17"/>
  <c r="F42" i="17"/>
  <c r="F41" i="17"/>
  <c r="F40" i="17"/>
  <c r="F39" i="17"/>
  <c r="G37" i="17"/>
  <c r="N36" i="17"/>
  <c r="G36" i="17"/>
  <c r="F27" i="17"/>
  <c r="AD17" i="17"/>
  <c r="J19" i="17"/>
  <c r="J17" i="17"/>
  <c r="J21" i="17"/>
  <c r="AD10" i="17"/>
  <c r="AA10" i="17"/>
  <c r="X10" i="17"/>
  <c r="U10" i="17"/>
  <c r="R10" i="17"/>
  <c r="O10" i="17"/>
  <c r="L10" i="17"/>
  <c r="I10" i="17"/>
  <c r="F10" i="17"/>
  <c r="C10" i="17"/>
  <c r="Y7" i="17"/>
  <c r="P7" i="17"/>
  <c r="L5" i="17"/>
  <c r="F74" i="20"/>
  <c r="H68" i="20"/>
  <c r="D75" i="20"/>
  <c r="D74" i="20"/>
  <c r="K44" i="14"/>
  <c r="AC48" i="14"/>
  <c r="D76" i="20"/>
  <c r="C104" i="20"/>
  <c r="E104" i="20"/>
  <c r="B28" i="14"/>
  <c r="B26" i="14"/>
  <c r="B24" i="14"/>
  <c r="B18" i="14"/>
  <c r="K16" i="14"/>
  <c r="V15" i="14"/>
  <c r="K15" i="14"/>
  <c r="AI4" i="14"/>
  <c r="AF4" i="14"/>
  <c r="AC4" i="14"/>
  <c r="Z4" i="14"/>
  <c r="W4" i="14"/>
  <c r="T4" i="14"/>
  <c r="Q4" i="14"/>
  <c r="N4" i="14"/>
  <c r="K4" i="14"/>
  <c r="H4" i="14"/>
  <c r="H3" i="14"/>
  <c r="D33" i="7"/>
  <c r="F32" i="7"/>
  <c r="D32" i="7"/>
  <c r="B8" i="27"/>
  <c r="B7" i="27"/>
  <c r="B6" i="27"/>
  <c r="C4" i="27"/>
  <c r="C3" i="27"/>
  <c r="N60" i="4"/>
  <c r="N58" i="4"/>
  <c r="N56" i="4"/>
  <c r="N54" i="4"/>
  <c r="N52" i="4"/>
  <c r="F60" i="4"/>
  <c r="F58" i="4"/>
  <c r="F56" i="4"/>
  <c r="F54" i="4"/>
  <c r="F52" i="4"/>
  <c r="F48" i="4"/>
  <c r="F47" i="4"/>
  <c r="F46" i="4"/>
  <c r="F45" i="4"/>
  <c r="F44" i="4"/>
  <c r="F43" i="4"/>
  <c r="F42" i="4"/>
  <c r="F41" i="4"/>
  <c r="F40" i="4"/>
  <c r="F39" i="4"/>
  <c r="F37" i="4"/>
  <c r="N36" i="4"/>
  <c r="G36" i="4"/>
  <c r="AD18" i="4"/>
  <c r="J20" i="4"/>
  <c r="AD11" i="4"/>
  <c r="AA11" i="4"/>
  <c r="X11" i="4"/>
  <c r="U11" i="4"/>
  <c r="R11" i="4"/>
  <c r="O11" i="4"/>
  <c r="L11" i="4"/>
  <c r="I11" i="4"/>
  <c r="F11" i="4"/>
  <c r="C11" i="4"/>
  <c r="X7" i="4"/>
  <c r="N7" i="4"/>
  <c r="L5" i="4"/>
  <c r="P37" i="23"/>
  <c r="P35" i="23"/>
  <c r="P33" i="23"/>
  <c r="P31" i="23"/>
  <c r="P29" i="23"/>
  <c r="E37" i="23"/>
  <c r="E35" i="23"/>
  <c r="E33" i="23"/>
  <c r="E31" i="23"/>
  <c r="E29" i="23"/>
  <c r="T13" i="23"/>
  <c r="J9" i="23"/>
  <c r="U19" i="23"/>
  <c r="G26" i="30"/>
  <c r="D26" i="30"/>
  <c r="D24" i="30"/>
  <c r="F21" i="30"/>
  <c r="C21" i="30"/>
  <c r="G13" i="30"/>
  <c r="F12" i="30"/>
  <c r="A12" i="30"/>
  <c r="A11" i="30"/>
  <c r="A10" i="30"/>
  <c r="A9" i="30"/>
  <c r="A8" i="30"/>
  <c r="D53" i="20"/>
  <c r="D51" i="20"/>
  <c r="B9" i="7"/>
  <c r="C9" i="7"/>
  <c r="A8" i="7"/>
  <c r="B97" i="20"/>
  <c r="C53" i="20"/>
  <c r="E25" i="23"/>
  <c r="C18" i="19"/>
  <c r="F75" i="20"/>
  <c r="AC46" i="14"/>
  <c r="C28" i="20"/>
  <c r="X26" i="23"/>
  <c r="Q21" i="23"/>
  <c r="E148" i="20"/>
  <c r="E145" i="20"/>
  <c r="E134" i="20"/>
  <c r="G34" i="10"/>
  <c r="E122" i="20"/>
  <c r="P90" i="9"/>
  <c r="E86" i="20"/>
  <c r="P49" i="17"/>
  <c r="E83" i="20"/>
  <c r="E79" i="20"/>
  <c r="G40" i="31"/>
  <c r="K69" i="3"/>
  <c r="B27" i="20"/>
  <c r="B51" i="20"/>
  <c r="A68" i="20"/>
  <c r="C68" i="20"/>
  <c r="A69" i="20"/>
  <c r="C69" i="20"/>
  <c r="A70" i="20"/>
  <c r="C70" i="20"/>
  <c r="A71" i="20"/>
  <c r="C71" i="20"/>
  <c r="A72" i="20"/>
  <c r="C72" i="20"/>
  <c r="C99" i="20"/>
  <c r="E99" i="20"/>
  <c r="AB17" i="9"/>
  <c r="C6" i="10"/>
  <c r="E7" i="10"/>
  <c r="F69" i="3"/>
  <c r="K22" i="14"/>
  <c r="T22" i="14"/>
  <c r="P31" i="11"/>
  <c r="D23" i="19"/>
  <c r="K46" i="14"/>
  <c r="B37" i="20"/>
  <c r="J18" i="4"/>
  <c r="C101" i="20"/>
  <c r="E101" i="20"/>
  <c r="J22" i="4"/>
  <c r="C100" i="20"/>
  <c r="D77" i="20"/>
  <c r="AC44" i="14"/>
  <c r="C91" i="20"/>
  <c r="C143" i="20"/>
  <c r="O38" i="3"/>
  <c r="J68" i="20"/>
  <c r="I68" i="20"/>
  <c r="C92" i="20"/>
  <c r="K48" i="14"/>
  <c r="B52" i="20"/>
  <c r="B53" i="20"/>
  <c r="C105" i="20"/>
  <c r="E105" i="20"/>
  <c r="Z21" i="11"/>
  <c r="P31" i="29"/>
  <c r="R19" i="9"/>
  <c r="E100" i="20"/>
  <c r="M35" i="29"/>
  <c r="L48" i="3"/>
  <c r="Z74" i="9"/>
  <c r="E29" i="18"/>
  <c r="D13" i="31"/>
  <c r="P74" i="9"/>
  <c r="F49" i="17"/>
  <c r="D11" i="31"/>
  <c r="F74" i="9"/>
  <c r="E27" i="18"/>
  <c r="F90" i="9"/>
  <c r="I5" i="19"/>
  <c r="I5" i="18"/>
  <c r="L46" i="3"/>
  <c r="M33" i="29"/>
  <c r="F77" i="20"/>
  <c r="AC50" i="14"/>
  <c r="F104" i="20"/>
</calcChain>
</file>

<file path=xl/sharedStrings.xml><?xml version="1.0" encoding="utf-8"?>
<sst xmlns="http://schemas.openxmlformats.org/spreadsheetml/2006/main" count="1633" uniqueCount="1121">
  <si>
    <r>
      <t>【施設の長寿命化のための活動の外部発注に係る書式】　</t>
    </r>
    <r>
      <rPr>
        <sz val="11"/>
        <color indexed="10"/>
        <rFont val="HGｺﾞｼｯｸM"/>
        <family val="3"/>
        <charset val="128"/>
      </rPr>
      <t>書類の項目をクリックすると自動でその書類に移動します。</t>
    </r>
  </si>
  <si>
    <t>番号</t>
  </si>
  <si>
    <t>様式番号</t>
  </si>
  <si>
    <t>書類</t>
  </si>
  <si>
    <t>用途</t>
  </si>
  <si>
    <t>一括記入シート</t>
  </si>
  <si>
    <t>記入事項の大部分はこちらに記入します（記入した内容は自動で他の書式に転記されます）</t>
  </si>
  <si>
    <t>契約伺書</t>
  </si>
  <si>
    <t>業者と契約を締結する際に整理</t>
  </si>
  <si>
    <t>変更執行伺書</t>
  </si>
  <si>
    <t>変更がある場合は作成して整理します。</t>
  </si>
  <si>
    <t>建設工事変更請負契約書</t>
  </si>
  <si>
    <t>当初の契約が「契約書」の場合に使用する変更請負契約書です</t>
  </si>
  <si>
    <t>変更請書</t>
  </si>
  <si>
    <t>当初の契約が「請書」の場合に使用する変更請書です</t>
  </si>
  <si>
    <t>検査調書</t>
  </si>
  <si>
    <t>留意事項</t>
  </si>
  <si>
    <r>
      <t>①このファイルは、</t>
    </r>
    <r>
      <rPr>
        <u/>
        <sz val="11"/>
        <rFont val="ＭＳ Ｐゴシック"/>
        <family val="3"/>
        <charset val="128"/>
      </rPr>
      <t>１件の発注につき１つずつ</t>
    </r>
    <r>
      <rPr>
        <sz val="11"/>
        <rFont val="ＭＳ Ｐゴシック"/>
        <family val="3"/>
        <charset val="128"/>
      </rPr>
      <t>作成してください（複数の発注がある場合は、発注ごとファイルをコピーして使ってください）。</t>
    </r>
  </si>
  <si>
    <t>②様式のほとんどの項目は一括記入シートに入力することにより自動入力されますが、手入力する箇所もありますので御注意ください。</t>
  </si>
  <si>
    <t>　また、自動入力やリストから選択するだけでは不十分な場合は、手入力を行ってください。</t>
  </si>
  <si>
    <t>③自動入力された箇所についても内容に誤りがないかどうか必ず確認を行った上で書類を作成してください。</t>
  </si>
  <si>
    <t>○最初（発注前）に記入する事項はここをクリック</t>
  </si>
  <si>
    <t>○落札業者決定後に記入する事項はここをクリック</t>
  </si>
  <si>
    <t>○工事内容に変更があるときはここをクリック</t>
  </si>
  <si>
    <t>○竣工時に記入する事項はここをクリック</t>
  </si>
  <si>
    <t>実施年度、組織の名称、交付金額等</t>
  </si>
  <si>
    <t>実施年度</t>
  </si>
  <si>
    <t>組織の名称</t>
  </si>
  <si>
    <t>代表者の役職名</t>
  </si>
  <si>
    <t>代表者の氏名</t>
  </si>
  <si>
    <t>組織の住所</t>
  </si>
  <si>
    <t>円</t>
  </si>
  <si>
    <t>発注方法</t>
  </si>
  <si>
    <t>いずれかに○</t>
  </si>
  <si>
    <t>　</t>
  </si>
  <si>
    <t>工事の概要等</t>
  </si>
  <si>
    <t>工事名</t>
  </si>
  <si>
    <t>工種</t>
  </si>
  <si>
    <t>水路</t>
  </si>
  <si>
    <t>受益面積</t>
  </si>
  <si>
    <t>関係戸数</t>
  </si>
  <si>
    <t>業者名</t>
  </si>
  <si>
    <t>代表者の役職及び指名</t>
  </si>
  <si>
    <t>所在地（※長野県から記入）</t>
  </si>
  <si>
    <t>入札先・又は見積先
の業者名と所在地</t>
  </si>
  <si>
    <t>起案責任者の役職</t>
  </si>
  <si>
    <t>起案責任者の氏名</t>
  </si>
  <si>
    <t xml:space="preserve">上位（会長、副会長等）
下位（担当、事務局等）
</t>
  </si>
  <si>
    <t>（事業概要の記入例）</t>
  </si>
  <si>
    <t>■ 落札業者決定後、以下の枠内の黄色のセルに入力してください。↓</t>
  </si>
  <si>
    <t>落札業者（いずれかに○）</t>
  </si>
  <si>
    <t>所在地</t>
  </si>
  <si>
    <t>落札決定額</t>
  </si>
  <si>
    <t>第１回</t>
  </si>
  <si>
    <t>落札者氏名</t>
  </si>
  <si>
    <t>第２回（第１回で決まれば記入不要）</t>
  </si>
  <si>
    <t>見積書比較価格</t>
  </si>
  <si>
    <t>内訳</t>
  </si>
  <si>
    <t>見積書記載金額</t>
  </si>
  <si>
    <t>摘要</t>
  </si>
  <si>
    <t>請負比率</t>
  </si>
  <si>
    <t>契約日</t>
  </si>
  <si>
    <t>年</t>
  </si>
  <si>
    <t>月</t>
  </si>
  <si>
    <t>日</t>
  </si>
  <si>
    <t>工期（契約工期）</t>
  </si>
  <si>
    <t>期間</t>
  </si>
  <si>
    <t>日間</t>
  </si>
  <si>
    <t>契約金額</t>
  </si>
  <si>
    <t>契約額</t>
  </si>
  <si>
    <t>（うち消費税額）</t>
  </si>
  <si>
    <t>■ 変更がある場合は、以下の枠内の黄色のセルに入力してください。↓</t>
  </si>
  <si>
    <t>変更回数</t>
  </si>
  <si>
    <t>回</t>
  </si>
  <si>
    <t>変更前</t>
  </si>
  <si>
    <t>変更後</t>
  </si>
  <si>
    <t>変更増減</t>
  </si>
  <si>
    <t>税抜き</t>
  </si>
  <si>
    <t>消費税</t>
  </si>
  <si>
    <t>合計</t>
  </si>
  <si>
    <t>変更後の事業概要</t>
  </si>
  <si>
    <t>変更後の事業概要
（上から一行ずつ記入）</t>
  </si>
  <si>
    <t>変更後の工期（工期が変更になった場合のみ記入）</t>
  </si>
  <si>
    <t>変更理由</t>
  </si>
  <si>
    <t>変更契約日</t>
  </si>
  <si>
    <t>■ 竣工時は、以下の枠内の黄色のセルに入力してください。↓</t>
  </si>
  <si>
    <t>検査職員　</t>
  </si>
  <si>
    <t>役職</t>
  </si>
  <si>
    <t>氏名</t>
  </si>
  <si>
    <t>最終確定額</t>
  </si>
  <si>
    <t>（最終確定額）</t>
  </si>
  <si>
    <t>完成年月日</t>
  </si>
  <si>
    <t>完成検査年月日</t>
  </si>
  <si>
    <t>事業主体</t>
  </si>
  <si>
    <t>受付</t>
  </si>
  <si>
    <t>←青枠は記入の必要なし（上田市で記入）</t>
  </si>
  <si>
    <t>地区名</t>
  </si>
  <si>
    <t>事業名</t>
  </si>
  <si>
    <t>数量</t>
  </si>
  <si>
    <t>一式等</t>
  </si>
  <si>
    <t>事業費</t>
  </si>
  <si>
    <t>審査意見</t>
  </si>
  <si>
    <t>審査済</t>
  </si>
  <si>
    <t>設計者</t>
  </si>
  <si>
    <t>関係書類一覧表に戻る</t>
  </si>
  <si>
    <t>一括記入シートに戻る</t>
  </si>
  <si>
    <t>会計</t>
  </si>
  <si>
    <t>起案責任者</t>
  </si>
  <si>
    <t>起案日</t>
  </si>
  <si>
    <t>（役職名が正確に記入されていること）</t>
  </si>
  <si>
    <t>１　工事施工概要</t>
  </si>
  <si>
    <t>工事費（税込設計額）</t>
  </si>
  <si>
    <t>工事価格（税抜設計額）</t>
  </si>
  <si>
    <t>←単年度交付金残額を記入</t>
  </si>
  <si>
    <t>消費税額</t>
  </si>
  <si>
    <t>予算区分</t>
  </si>
  <si>
    <t>現年</t>
  </si>
  <si>
    <t>工事区分</t>
  </si>
  <si>
    <t>工事</t>
  </si>
  <si>
    <t>対象活動</t>
  </si>
  <si>
    <t>素掘り水路からコンクリート水路への更新</t>
  </si>
  <si>
    <t>支出科目</t>
  </si>
  <si>
    <t>件名</t>
  </si>
  <si>
    <t>年度</t>
  </si>
  <si>
    <t>場所</t>
  </si>
  <si>
    <t>概要</t>
  </si>
  <si>
    <t>工期</t>
  </si>
  <si>
    <t>～</t>
  </si>
  <si>
    <t>２　入札（見積）先</t>
  </si>
  <si>
    <t>見積通知先</t>
  </si>
  <si>
    <t>←見積業者数が6者以上ある場合は、欄を</t>
  </si>
  <si>
    <t>　　追加してください。</t>
  </si>
  <si>
    <t>●水路本体</t>
  </si>
  <si>
    <t>水路の破損部分の補修</t>
  </si>
  <si>
    <t>農道</t>
  </si>
  <si>
    <t>水路の老朽化部分の補修</t>
  </si>
  <si>
    <t>ため池</t>
  </si>
  <si>
    <t>水路側壁の嵩上げ</t>
  </si>
  <si>
    <t>農地</t>
  </si>
  <si>
    <t>Ｕ字フリューム等既設水路の再布設</t>
  </si>
  <si>
    <t>●水路付帯施設</t>
  </si>
  <si>
    <t>安全施設の補修</t>
  </si>
  <si>
    <t>取水施設の補修</t>
  </si>
  <si>
    <t>安全施設の設置</t>
  </si>
  <si>
    <t>●農道本体</t>
  </si>
  <si>
    <t>農道路肩、農道法面の補修</t>
  </si>
  <si>
    <t>舗装の打換え（一部）</t>
  </si>
  <si>
    <t>未舗装農道を舗装（砂利）</t>
  </si>
  <si>
    <t>未舗装農道を舗装（コンクリート）</t>
  </si>
  <si>
    <t>未舗装農道を舗装（アスファルト）</t>
  </si>
  <si>
    <t>●農道付帯施設</t>
  </si>
  <si>
    <t>農道側溝の補修</t>
  </si>
  <si>
    <t>側溝蓋の設置</t>
  </si>
  <si>
    <t>土側溝をコンクリート側溝に更新</t>
  </si>
  <si>
    <t>●ため池本体</t>
  </si>
  <si>
    <t>洗掘箇所の補修</t>
  </si>
  <si>
    <t>漏水箇所の補修</t>
  </si>
  <si>
    <t>●ため池付帯施設</t>
  </si>
  <si>
    <t>洪水吐の補修</t>
  </si>
  <si>
    <t>ゲート、バルブの更新</t>
  </si>
  <si>
    <t>●農地に係る施設</t>
  </si>
  <si>
    <t>●高度な農地・水の保全活動</t>
  </si>
  <si>
    <t>●地域資源保全プランの策定</t>
  </si>
  <si>
    <t>●活動組織の広域化・体制強化</t>
  </si>
  <si>
    <t>※黄色いセルに入力してください。</t>
  </si>
  <si>
    <t>←発送する際は、発送する日付を記入してください。</t>
  </si>
  <si>
    <t>印</t>
  </si>
  <si>
    <t>記</t>
  </si>
  <si>
    <t>工事場所</t>
  </si>
  <si>
    <t>竣工書類</t>
  </si>
  <si>
    <t>完成期限</t>
  </si>
  <si>
    <t>（質疑は、</t>
  </si>
  <si>
    <t>入札保証金</t>
  </si>
  <si>
    <t>免除</t>
  </si>
  <si>
    <t>契約保証金</t>
  </si>
  <si>
    <t>①</t>
  </si>
  <si>
    <t>②</t>
  </si>
  <si>
    <t>その他</t>
  </si>
  <si>
    <t>時期</t>
  </si>
  <si>
    <t>備考</t>
  </si>
  <si>
    <t>着工前</t>
  </si>
  <si>
    <t>建設工事保険の写し</t>
  </si>
  <si>
    <t>工程表・着手届・現場代理人及び主任技術者届</t>
  </si>
  <si>
    <t>現場組織表（施工体系図）、安全管理組織表、主要材料、施工管理計画、交通管理、建設副産物、その他　</t>
  </si>
  <si>
    <t>施工中</t>
  </si>
  <si>
    <t>施工協議書</t>
  </si>
  <si>
    <t>80％予想出来形図</t>
  </si>
  <si>
    <t>変更設計用</t>
  </si>
  <si>
    <t>舗装コア-採取</t>
  </si>
  <si>
    <t>農道舗装の場合のみ</t>
  </si>
  <si>
    <t>竣工時</t>
  </si>
  <si>
    <t>工事日誌</t>
  </si>
  <si>
    <t>工事写真</t>
  </si>
  <si>
    <t>建設副産物（マニフェスト）</t>
  </si>
  <si>
    <t>100％出来形図・出来形管理図</t>
  </si>
  <si>
    <t>※業者から提案を含む見積書の提出を受けて発注する場合の書式です。</t>
  </si>
  <si>
    <t>様</t>
  </si>
  <si>
    <t>住所</t>
  </si>
  <si>
    <t>商号又は名称</t>
  </si>
  <si>
    <t>代表者氏名</t>
  </si>
  <si>
    <t>工事箇所</t>
  </si>
  <si>
    <t>（単位：円）</t>
  </si>
  <si>
    <t>回数</t>
  </si>
  <si>
    <t>契約伺書（工事）</t>
  </si>
  <si>
    <t>負担限度額</t>
  </si>
  <si>
    <t>←契約額=支払予定額</t>
  </si>
  <si>
    <t>うち消費税額</t>
  </si>
  <si>
    <t xml:space="preserve">
工事区分
</t>
  </si>
  <si>
    <t>支払予定額</t>
  </si>
  <si>
    <t>請　　　　　　書</t>
  </si>
  <si>
    <t>殿</t>
  </si>
  <si>
    <t>受注者住所</t>
  </si>
  <si>
    <t>氏名（代表者）</t>
  </si>
  <si>
    <t>下記の工事の施工については、上田市財務規則に準じて、相違なく完成させます。</t>
  </si>
  <si>
    <t>１　工　 事　 名　</t>
  </si>
  <si>
    <t>２　工事場所名</t>
  </si>
  <si>
    <t>３　工 　　　　期　　</t>
  </si>
  <si>
    <t>自</t>
  </si>
  <si>
    <t>至</t>
  </si>
  <si>
    <t>４　請負代金額</t>
  </si>
  <si>
    <t>うち取引に係る消費税及び地方消費税</t>
  </si>
  <si>
    <t>５　契約保証金</t>
  </si>
  <si>
    <t>７　工事内容</t>
  </si>
  <si>
    <t>別冊の設計図書のとおり</t>
  </si>
  <si>
    <t>変更
　　 回</t>
  </si>
  <si>
    <t>発注先</t>
  </si>
  <si>
    <t>変更執行伺書（工事）</t>
  </si>
  <si>
    <t>※変更がある場合に整理する書式です。</t>
  </si>
  <si>
    <t>変更回数　</t>
  </si>
  <si>
    <t>←変更回数を記入（自動入力、１回なら１）</t>
  </si>
  <si>
    <t>税抜き
消費税
合計</t>
  </si>
  <si>
    <t>←特記事項があれば記入</t>
  </si>
  <si>
    <t>変更執行伺明細書（工事）</t>
  </si>
  <si>
    <t>区分</t>
  </si>
  <si>
    <t>　備考</t>
  </si>
  <si>
    <t>３　変 更 工 期　　</t>
  </si>
  <si>
    <t>←工期が変更になった場合は記入</t>
  </si>
  <si>
    <t>　 工期に変更がない場合は記入の必要はありません</t>
  </si>
  <si>
    <t>５　変更契約保証金増減額</t>
  </si>
  <si>
    <t>発注者</t>
  </si>
  <si>
    <t>請負者</t>
  </si>
  <si>
    <t>※当初の契約が金額要件により「請書」だった
　場合に使用します。</t>
  </si>
  <si>
    <t>変　　更　　請　　書</t>
  </si>
  <si>
    <t>設計図書を承諾のうえ、この工事を相違なく完成させます。</t>
  </si>
  <si>
    <t>３　変　更　工　期</t>
  </si>
  <si>
    <t>４　変更請負代金増加（減少）額</t>
  </si>
  <si>
    <t>５　変更工事の内容</t>
  </si>
  <si>
    <t>別冊の設計書のとおり</t>
  </si>
  <si>
    <t>検　　査　　調　　書</t>
  </si>
  <si>
    <t>←「完成検査年月日」と同じ日を記入</t>
  </si>
  <si>
    <t>検査員職氏名</t>
  </si>
  <si>
    <t>下記の工事の完成検査を執行した結果、設計書のとおり完成したことを認めます。</t>
  </si>
  <si>
    <t>所属年度</t>
  </si>
  <si>
    <t>請負金額</t>
  </si>
  <si>
    <t>金</t>
  </si>
  <si>
    <t>←最終の税込金額</t>
  </si>
  <si>
    <t>請負者住所氏名</t>
  </si>
  <si>
    <t>契約年月日</t>
  </si>
  <si>
    <t>契約完成期限</t>
  </si>
  <si>
    <t>検査所見</t>
  </si>
  <si>
    <t>別紙　検査状況のとおり</t>
  </si>
  <si>
    <t>検　　　　査　　　　状　　　　況</t>
  </si>
  <si>
    <t>：</t>
  </si>
  <si>
    <t>検査箇所</t>
  </si>
  <si>
    <t>測点</t>
  </si>
  <si>
    <t>設計</t>
  </si>
  <si>
    <t>実績</t>
  </si>
  <si>
    <t>例）
用水路工事</t>
  </si>
  <si>
    <t>例）
ベンチフリューム
250型（BF-2型）</t>
  </si>
  <si>
    <t>L=○m</t>
  </si>
  <si>
    <t>例）
鉄筋コンクリート台付管φ300</t>
  </si>
  <si>
    <t>例）
横断フリューム
250型</t>
  </si>
  <si>
    <t>例）
普通掛口250型</t>
  </si>
  <si>
    <t>N=○個所</t>
  </si>
  <si>
    <t>代表者の氏名（役職名不要）</t>
    <rPh sb="4" eb="6">
      <t>シメイ</t>
    </rPh>
    <rPh sb="7" eb="10">
      <t>ヤクショクメイ</t>
    </rPh>
    <rPh sb="10" eb="12">
      <t>フヨウ</t>
    </rPh>
    <phoneticPr fontId="58"/>
  </si>
  <si>
    <t>←検査職員の決裁欄は斜線で消してください。</t>
    <rPh sb="6" eb="8">
      <t>ケッサイ</t>
    </rPh>
    <phoneticPr fontId="58"/>
  </si>
  <si>
    <t>審査済</t>
    <phoneticPr fontId="58"/>
  </si>
  <si>
    <t>係長</t>
    <rPh sb="0" eb="2">
      <t>カカリチョウ</t>
    </rPh>
    <phoneticPr fontId="58"/>
  </si>
  <si>
    <t>主務者</t>
    <rPh sb="0" eb="3">
      <t>シュムシャ</t>
    </rPh>
    <phoneticPr fontId="58"/>
  </si>
  <si>
    <t>審査意見</t>
    <rPh sb="0" eb="2">
      <t>シンサ</t>
    </rPh>
    <rPh sb="2" eb="4">
      <t>イケン</t>
    </rPh>
    <phoneticPr fontId="58"/>
  </si>
  <si>
    <t>（変更）</t>
    <rPh sb="1" eb="3">
      <t>ヘンコウ</t>
    </rPh>
    <phoneticPr fontId="58"/>
  </si>
  <si>
    <t>決裁日</t>
  </si>
  <si>
    <t>決裁日</t>
    <rPh sb="0" eb="2">
      <t>ケッサイ</t>
    </rPh>
    <rPh sb="2" eb="3">
      <t>ニチ</t>
    </rPh>
    <phoneticPr fontId="58"/>
  </si>
  <si>
    <t>資源向上支払交付金（施設の長寿命化のための活動）</t>
    <rPh sb="0" eb="2">
      <t>シゲン</t>
    </rPh>
    <rPh sb="4" eb="6">
      <t>シハライ</t>
    </rPh>
    <rPh sb="10" eb="12">
      <t>シセツ</t>
    </rPh>
    <rPh sb="21" eb="23">
      <t>カツドウ</t>
    </rPh>
    <phoneticPr fontId="58"/>
  </si>
  <si>
    <t>工種</t>
    <rPh sb="0" eb="2">
      <t>コウシュ</t>
    </rPh>
    <phoneticPr fontId="58"/>
  </si>
  <si>
    <t>決裁日</t>
    <rPh sb="0" eb="2">
      <t>ケッサイ</t>
    </rPh>
    <phoneticPr fontId="58"/>
  </si>
  <si>
    <t>決裁区分
※活動組織内で工事施工伺、契約伺等を起案する際の決裁区分を上位から順に詰めて記入</t>
  </si>
  <si>
    <t>←起案日、決裁日を記入（日付の整合が取れるよう注意）</t>
  </si>
  <si>
    <t>決裁</t>
  </si>
  <si>
    <t>契約伺書と一緒に起案・決裁するものです。</t>
  </si>
  <si>
    <t>←必要に応じて決裁区分を変更してください</t>
  </si>
  <si>
    <t>←起案日、決裁日を記入（日付の整合が取れるように）</t>
  </si>
  <si>
    <t>係</t>
    <rPh sb="0" eb="1">
      <t>カカリ</t>
    </rPh>
    <phoneticPr fontId="58"/>
  </si>
  <si>
    <t>施工計画書</t>
  </si>
  <si>
    <t>施工計画書
※130万円を越える場合のみ必要</t>
  </si>
  <si>
    <t>書類検査チェックリスト</t>
    <rPh sb="0" eb="2">
      <t>ショルイ</t>
    </rPh>
    <rPh sb="2" eb="4">
      <t>ケンサ</t>
    </rPh>
    <phoneticPr fontId="58"/>
  </si>
  <si>
    <t>令和</t>
    <rPh sb="0" eb="2">
      <t>レイワ</t>
    </rPh>
    <phoneticPr fontId="58"/>
  </si>
  <si>
    <t>（着工日）令和</t>
  </si>
  <si>
    <t>（竣工予定日）令和</t>
  </si>
  <si>
    <t>令和</t>
  </si>
  <si>
    <t>上田市多面的機能広域協定運営委員会</t>
    <rPh sb="0" eb="3">
      <t>ウエダシ</t>
    </rPh>
    <rPh sb="3" eb="6">
      <t>タメンテキ</t>
    </rPh>
    <rPh sb="6" eb="8">
      <t>キノウ</t>
    </rPh>
    <rPh sb="8" eb="10">
      <t>コウイキ</t>
    </rPh>
    <rPh sb="10" eb="12">
      <t>キョウテイ</t>
    </rPh>
    <rPh sb="12" eb="14">
      <t>ウンエイ</t>
    </rPh>
    <rPh sb="14" eb="17">
      <t>イインカイ</t>
    </rPh>
    <phoneticPr fontId="58"/>
  </si>
  <si>
    <t>別添仕様書による</t>
    <rPh sb="0" eb="2">
      <t>ベッテン</t>
    </rPh>
    <rPh sb="2" eb="5">
      <t>シヨウショ</t>
    </rPh>
    <phoneticPr fontId="58"/>
  </si>
  <si>
    <t>提出書類</t>
    <rPh sb="0" eb="2">
      <t>テイシュツ</t>
    </rPh>
    <phoneticPr fontId="43"/>
  </si>
  <si>
    <t>現場説明会出席者名簿</t>
  </si>
  <si>
    <t>日時及び場所</t>
  </si>
  <si>
    <t>役職</t>
    <rPh sb="0" eb="2">
      <t>ヤクショク</t>
    </rPh>
    <phoneticPr fontId="43"/>
  </si>
  <si>
    <t>出席者の氏名</t>
  </si>
  <si>
    <t>組織名</t>
    <rPh sb="0" eb="2">
      <t>ソシキ</t>
    </rPh>
    <rPh sb="2" eb="3">
      <t>メイ</t>
    </rPh>
    <phoneticPr fontId="43"/>
  </si>
  <si>
    <t>工事名</t>
    <rPh sb="0" eb="2">
      <t>コウジ</t>
    </rPh>
    <rPh sb="2" eb="3">
      <t>メイ</t>
    </rPh>
    <phoneticPr fontId="43"/>
  </si>
  <si>
    <t>工程</t>
    <rPh sb="0" eb="2">
      <t>コウテイ</t>
    </rPh>
    <phoneticPr fontId="43"/>
  </si>
  <si>
    <t>書類の名称</t>
    <rPh sb="0" eb="2">
      <t>ショルイ</t>
    </rPh>
    <rPh sb="3" eb="5">
      <t>メイショウ</t>
    </rPh>
    <phoneticPr fontId="43"/>
  </si>
  <si>
    <t>内　　容</t>
    <rPh sb="0" eb="1">
      <t>ウチ</t>
    </rPh>
    <rPh sb="3" eb="4">
      <t>カタチ</t>
    </rPh>
    <phoneticPr fontId="43"/>
  </si>
  <si>
    <t>書類作成者</t>
    <rPh sb="0" eb="2">
      <t>ショルイ</t>
    </rPh>
    <rPh sb="2" eb="5">
      <t>サクセイシャ</t>
    </rPh>
    <phoneticPr fontId="43"/>
  </si>
  <si>
    <t>チェック欄
（年月日）</t>
    <rPh sb="4" eb="5">
      <t>ラン</t>
    </rPh>
    <rPh sb="7" eb="10">
      <t>ネンガッピ</t>
    </rPh>
    <phoneticPr fontId="43"/>
  </si>
  <si>
    <t>組織</t>
    <rPh sb="0" eb="2">
      <t>ソシキ</t>
    </rPh>
    <phoneticPr fontId="43"/>
  </si>
  <si>
    <t>業者</t>
    <rPh sb="0" eb="2">
      <t>ギョウシャ</t>
    </rPh>
    <phoneticPr fontId="43"/>
  </si>
  <si>
    <t>発　注　時</t>
    <rPh sb="0" eb="1">
      <t>ハッ</t>
    </rPh>
    <rPh sb="2" eb="3">
      <t>チュウ</t>
    </rPh>
    <rPh sb="4" eb="5">
      <t>ジ</t>
    </rPh>
    <phoneticPr fontId="43"/>
  </si>
  <si>
    <t>業者選定調書</t>
    <rPh sb="0" eb="2">
      <t>ギョウシャ</t>
    </rPh>
    <rPh sb="2" eb="4">
      <t>センテイ</t>
    </rPh>
    <rPh sb="4" eb="6">
      <t>チョウショ</t>
    </rPh>
    <phoneticPr fontId="43"/>
  </si>
  <si>
    <t>　入札（見積り）を依頼する業者の選定経過</t>
    <rPh sb="1" eb="3">
      <t>ニュウサツ</t>
    </rPh>
    <rPh sb="4" eb="6">
      <t>ミツ</t>
    </rPh>
    <rPh sb="9" eb="11">
      <t>イライ</t>
    </rPh>
    <rPh sb="13" eb="15">
      <t>ギョウシャ</t>
    </rPh>
    <rPh sb="16" eb="18">
      <t>センテイ</t>
    </rPh>
    <rPh sb="18" eb="20">
      <t>ケイカ</t>
    </rPh>
    <phoneticPr fontId="43"/>
  </si>
  <si>
    <t>○</t>
    <phoneticPr fontId="43"/>
  </si>
  <si>
    <t>入札通知書
（見積依頼書）</t>
    <rPh sb="0" eb="2">
      <t>ニュウサツ</t>
    </rPh>
    <rPh sb="2" eb="5">
      <t>ツウチショ</t>
    </rPh>
    <rPh sb="7" eb="9">
      <t>ミツモ</t>
    </rPh>
    <rPh sb="9" eb="11">
      <t>イライ</t>
    </rPh>
    <rPh sb="11" eb="12">
      <t>ショ</t>
    </rPh>
    <phoneticPr fontId="43"/>
  </si>
  <si>
    <t>　入札（見積り）への参加依頼の文書</t>
    <rPh sb="1" eb="3">
      <t>ニュウサツ</t>
    </rPh>
    <rPh sb="4" eb="6">
      <t>ミツ</t>
    </rPh>
    <rPh sb="10" eb="12">
      <t>サンカ</t>
    </rPh>
    <rPh sb="12" eb="14">
      <t>イライ</t>
    </rPh>
    <rPh sb="15" eb="17">
      <t>ブンショ</t>
    </rPh>
    <phoneticPr fontId="43"/>
  </si>
  <si>
    <t>現場説明出席者名簿</t>
    <rPh sb="0" eb="2">
      <t>ゲンバ</t>
    </rPh>
    <rPh sb="2" eb="4">
      <t>セツメイ</t>
    </rPh>
    <rPh sb="4" eb="7">
      <t>シュッセキシャ</t>
    </rPh>
    <rPh sb="7" eb="9">
      <t>メイボ</t>
    </rPh>
    <phoneticPr fontId="43"/>
  </si>
  <si>
    <t>　現場説明に出席した人の名簿</t>
    <rPh sb="1" eb="3">
      <t>ゲンバ</t>
    </rPh>
    <rPh sb="3" eb="5">
      <t>セツメイ</t>
    </rPh>
    <rPh sb="6" eb="8">
      <t>シュッセキ</t>
    </rPh>
    <rPh sb="10" eb="11">
      <t>ヒト</t>
    </rPh>
    <rPh sb="12" eb="14">
      <t>メイボ</t>
    </rPh>
    <phoneticPr fontId="43"/>
  </si>
  <si>
    <t>予定価格調書</t>
    <rPh sb="0" eb="2">
      <t>ヨテイ</t>
    </rPh>
    <rPh sb="2" eb="4">
      <t>カカク</t>
    </rPh>
    <rPh sb="4" eb="6">
      <t>チョウショ</t>
    </rPh>
    <phoneticPr fontId="43"/>
  </si>
  <si>
    <t>　入札書と比較する価格を記入する書類</t>
    <rPh sb="1" eb="3">
      <t>ニュウサツ</t>
    </rPh>
    <rPh sb="3" eb="4">
      <t>ショ</t>
    </rPh>
    <rPh sb="5" eb="7">
      <t>ヒカク</t>
    </rPh>
    <rPh sb="9" eb="11">
      <t>カカク</t>
    </rPh>
    <rPh sb="12" eb="14">
      <t>キニュウ</t>
    </rPh>
    <rPh sb="16" eb="18">
      <t>ショルイ</t>
    </rPh>
    <phoneticPr fontId="43"/>
  </si>
  <si>
    <t>　入札の日時、経過などを記入する書類</t>
    <rPh sb="1" eb="3">
      <t>ニュウサツ</t>
    </rPh>
    <rPh sb="4" eb="6">
      <t>ニチジ</t>
    </rPh>
    <rPh sb="7" eb="9">
      <t>ケイカ</t>
    </rPh>
    <rPh sb="12" eb="14">
      <t>キニュウ</t>
    </rPh>
    <rPh sb="16" eb="18">
      <t>ショルイ</t>
    </rPh>
    <phoneticPr fontId="43"/>
  </si>
  <si>
    <t>入札書
（見積書）</t>
    <rPh sb="0" eb="2">
      <t>ニュウサツ</t>
    </rPh>
    <rPh sb="2" eb="3">
      <t>ショ</t>
    </rPh>
    <rPh sb="5" eb="7">
      <t>ミツモリ</t>
    </rPh>
    <rPh sb="7" eb="8">
      <t>ショ</t>
    </rPh>
    <rPh sb="8" eb="9">
      <t>スウシャ</t>
    </rPh>
    <phoneticPr fontId="43"/>
  </si>
  <si>
    <t>　入札（見積り）時に業者が提出する書類</t>
    <rPh sb="1" eb="3">
      <t>ニュウサツ</t>
    </rPh>
    <rPh sb="4" eb="6">
      <t>ミツ</t>
    </rPh>
    <rPh sb="8" eb="9">
      <t>ジ</t>
    </rPh>
    <rPh sb="10" eb="12">
      <t>ギョウシャ</t>
    </rPh>
    <rPh sb="13" eb="15">
      <t>テイシュツ</t>
    </rPh>
    <rPh sb="17" eb="19">
      <t>ショルイ</t>
    </rPh>
    <phoneticPr fontId="43"/>
  </si>
  <si>
    <t>契　約　時</t>
    <rPh sb="0" eb="1">
      <t>チギリ</t>
    </rPh>
    <rPh sb="2" eb="3">
      <t>ヤク</t>
    </rPh>
    <rPh sb="4" eb="5">
      <t>ジ</t>
    </rPh>
    <phoneticPr fontId="43"/>
  </si>
  <si>
    <t>工事請負契約書
（請書）</t>
    <rPh sb="0" eb="2">
      <t>コウジ</t>
    </rPh>
    <rPh sb="2" eb="4">
      <t>ウケオイ</t>
    </rPh>
    <rPh sb="4" eb="6">
      <t>ケイヤク</t>
    </rPh>
    <rPh sb="6" eb="7">
      <t>ショ</t>
    </rPh>
    <rPh sb="9" eb="10">
      <t>ウ</t>
    </rPh>
    <rPh sb="10" eb="11">
      <t>ショ</t>
    </rPh>
    <phoneticPr fontId="43"/>
  </si>
  <si>
    <t>　工事請負の契約を取り交わす書類</t>
    <rPh sb="1" eb="3">
      <t>コウジ</t>
    </rPh>
    <rPh sb="3" eb="5">
      <t>ウケオイ</t>
    </rPh>
    <rPh sb="6" eb="8">
      <t>ケイヤク</t>
    </rPh>
    <rPh sb="9" eb="10">
      <t>ト</t>
    </rPh>
    <rPh sb="11" eb="12">
      <t>カ</t>
    </rPh>
    <rPh sb="14" eb="16">
      <t>ショルイ</t>
    </rPh>
    <phoneticPr fontId="43"/>
  </si>
  <si>
    <t>※税込50万円未満は、請書でもよい</t>
    <rPh sb="1" eb="3">
      <t>ゼイコミ</t>
    </rPh>
    <rPh sb="5" eb="7">
      <t>マンエン</t>
    </rPh>
    <rPh sb="7" eb="9">
      <t>ミマン</t>
    </rPh>
    <rPh sb="11" eb="13">
      <t>ウケショ</t>
    </rPh>
    <phoneticPr fontId="43"/>
  </si>
  <si>
    <t>請負代金内訳書</t>
    <rPh sb="0" eb="2">
      <t>ウケオイ</t>
    </rPh>
    <rPh sb="2" eb="4">
      <t>ダイキン</t>
    </rPh>
    <rPh sb="4" eb="7">
      <t>ウチワケショ</t>
    </rPh>
    <phoneticPr fontId="43"/>
  </si>
  <si>
    <t>　請負代金の内訳明細がわかる書類</t>
    <rPh sb="1" eb="2">
      <t>ショウ</t>
    </rPh>
    <rPh sb="2" eb="3">
      <t>フ</t>
    </rPh>
    <rPh sb="3" eb="5">
      <t>ダイキン</t>
    </rPh>
    <rPh sb="6" eb="8">
      <t>ウチワケ</t>
    </rPh>
    <rPh sb="8" eb="10">
      <t>メイサイ</t>
    </rPh>
    <rPh sb="14" eb="16">
      <t>ショルイ</t>
    </rPh>
    <phoneticPr fontId="43"/>
  </si>
  <si>
    <t>工程表</t>
    <rPh sb="0" eb="2">
      <t>コウテイ</t>
    </rPh>
    <rPh sb="2" eb="3">
      <t>ヒョウ</t>
    </rPh>
    <phoneticPr fontId="43"/>
  </si>
  <si>
    <t>　工事の実施予定を月別に記入する書類</t>
    <rPh sb="1" eb="3">
      <t>コウジ</t>
    </rPh>
    <rPh sb="4" eb="6">
      <t>ジッシ</t>
    </rPh>
    <rPh sb="6" eb="8">
      <t>ヨテイ</t>
    </rPh>
    <rPh sb="9" eb="11">
      <t>ツキベツ</t>
    </rPh>
    <rPh sb="12" eb="14">
      <t>キニュウ</t>
    </rPh>
    <rPh sb="16" eb="18">
      <t>ショルイ</t>
    </rPh>
    <phoneticPr fontId="43"/>
  </si>
  <si>
    <t>現場代理人通知書</t>
    <rPh sb="0" eb="2">
      <t>ゲンバ</t>
    </rPh>
    <rPh sb="2" eb="4">
      <t>ダイリ</t>
    </rPh>
    <rPh sb="4" eb="5">
      <t>ニン</t>
    </rPh>
    <rPh sb="5" eb="8">
      <t>ツウチショ</t>
    </rPh>
    <phoneticPr fontId="43"/>
  </si>
  <si>
    <t>　発注者に代わって現場の施工管理を行う代理人の氏名を届け出る文書</t>
    <rPh sb="1" eb="4">
      <t>ハッチュウシャ</t>
    </rPh>
    <rPh sb="5" eb="6">
      <t>カ</t>
    </rPh>
    <rPh sb="9" eb="11">
      <t>ゲンバ</t>
    </rPh>
    <rPh sb="12" eb="14">
      <t>セコウ</t>
    </rPh>
    <rPh sb="14" eb="16">
      <t>カンリ</t>
    </rPh>
    <rPh sb="17" eb="18">
      <t>オコナ</t>
    </rPh>
    <rPh sb="19" eb="21">
      <t>ダイリ</t>
    </rPh>
    <rPh sb="21" eb="22">
      <t>ニン</t>
    </rPh>
    <rPh sb="23" eb="25">
      <t>シメイ</t>
    </rPh>
    <rPh sb="26" eb="27">
      <t>トド</t>
    </rPh>
    <rPh sb="28" eb="29">
      <t>デ</t>
    </rPh>
    <rPh sb="30" eb="32">
      <t>ブンショ</t>
    </rPh>
    <phoneticPr fontId="43"/>
  </si>
  <si>
    <t>着手届</t>
    <rPh sb="0" eb="1">
      <t>チャク</t>
    </rPh>
    <rPh sb="1" eb="2">
      <t>テ</t>
    </rPh>
    <rPh sb="2" eb="3">
      <t>トドケ</t>
    </rPh>
    <phoneticPr fontId="43"/>
  </si>
  <si>
    <t>　工事に着手したことを届け出る文書</t>
    <rPh sb="1" eb="3">
      <t>コウジ</t>
    </rPh>
    <rPh sb="4" eb="6">
      <t>チャクシュ</t>
    </rPh>
    <rPh sb="11" eb="12">
      <t>トド</t>
    </rPh>
    <rPh sb="13" eb="14">
      <t>デ</t>
    </rPh>
    <rPh sb="15" eb="17">
      <t>ブンショ</t>
    </rPh>
    <phoneticPr fontId="43"/>
  </si>
  <si>
    <t>建設工事保険の写し</t>
    <rPh sb="0" eb="2">
      <t>ケンセツ</t>
    </rPh>
    <rPh sb="2" eb="4">
      <t>コウジ</t>
    </rPh>
    <rPh sb="4" eb="6">
      <t>ホケン</t>
    </rPh>
    <rPh sb="7" eb="8">
      <t>ウツ</t>
    </rPh>
    <phoneticPr fontId="43"/>
  </si>
  <si>
    <t>　工事に関わる者に対する保険で会社として加入しているか対象工事での加入しているものでもよい</t>
    <rPh sb="1" eb="3">
      <t>コウジ</t>
    </rPh>
    <rPh sb="4" eb="5">
      <t>カカ</t>
    </rPh>
    <rPh sb="7" eb="8">
      <t>シャ</t>
    </rPh>
    <rPh sb="9" eb="10">
      <t>タイ</t>
    </rPh>
    <rPh sb="12" eb="14">
      <t>ホケン</t>
    </rPh>
    <rPh sb="15" eb="17">
      <t>カイシャ</t>
    </rPh>
    <rPh sb="20" eb="22">
      <t>カニュウ</t>
    </rPh>
    <rPh sb="27" eb="29">
      <t>タイショウ</t>
    </rPh>
    <rPh sb="29" eb="31">
      <t>コウジ</t>
    </rPh>
    <rPh sb="33" eb="35">
      <t>カニュウ</t>
    </rPh>
    <phoneticPr fontId="43"/>
  </si>
  <si>
    <t>完　成　時</t>
    <rPh sb="0" eb="1">
      <t>カン</t>
    </rPh>
    <rPh sb="2" eb="3">
      <t>ナリ</t>
    </rPh>
    <rPh sb="4" eb="5">
      <t>ジ</t>
    </rPh>
    <phoneticPr fontId="43"/>
  </si>
  <si>
    <t>完成届
（しゅん工届）</t>
    <rPh sb="0" eb="2">
      <t>カンセイ</t>
    </rPh>
    <rPh sb="2" eb="3">
      <t>トドケ</t>
    </rPh>
    <rPh sb="8" eb="9">
      <t>コウ</t>
    </rPh>
    <rPh sb="9" eb="10">
      <t>トドケ</t>
    </rPh>
    <phoneticPr fontId="43"/>
  </si>
  <si>
    <t>　工事が完了したことを届け出る文書</t>
    <phoneticPr fontId="43"/>
  </si>
  <si>
    <t>工事写真</t>
    <rPh sb="0" eb="2">
      <t>コウジ</t>
    </rPh>
    <rPh sb="2" eb="4">
      <t>シャシン</t>
    </rPh>
    <phoneticPr fontId="43"/>
  </si>
  <si>
    <t>　施工前、施工中、完成後の３種類
　埋戻しなどで見えなくなる不可視部分</t>
    <rPh sb="1" eb="3">
      <t>セコウ</t>
    </rPh>
    <rPh sb="3" eb="4">
      <t>マエ</t>
    </rPh>
    <rPh sb="5" eb="8">
      <t>セコウチュウ</t>
    </rPh>
    <rPh sb="9" eb="11">
      <t>カンセイ</t>
    </rPh>
    <rPh sb="11" eb="12">
      <t>ゴ</t>
    </rPh>
    <rPh sb="14" eb="16">
      <t>シュルイ</t>
    </rPh>
    <rPh sb="18" eb="20">
      <t>ウメモド</t>
    </rPh>
    <rPh sb="24" eb="25">
      <t>ミ</t>
    </rPh>
    <rPh sb="30" eb="33">
      <t>フカシ</t>
    </rPh>
    <rPh sb="33" eb="35">
      <t>ブブン</t>
    </rPh>
    <phoneticPr fontId="43"/>
  </si>
  <si>
    <t>出来形図面</t>
    <rPh sb="0" eb="2">
      <t>デキ</t>
    </rPh>
    <rPh sb="2" eb="3">
      <t>ケイ</t>
    </rPh>
    <rPh sb="3" eb="5">
      <t>ズメン</t>
    </rPh>
    <phoneticPr fontId="43"/>
  </si>
  <si>
    <t>　工事箇所、構造などが確認できる図面
　（数量を明示した平面図、構造図など）</t>
    <rPh sb="1" eb="3">
      <t>コウジ</t>
    </rPh>
    <rPh sb="3" eb="5">
      <t>カショ</t>
    </rPh>
    <rPh sb="6" eb="8">
      <t>コウゾウ</t>
    </rPh>
    <rPh sb="11" eb="13">
      <t>カクニン</t>
    </rPh>
    <rPh sb="16" eb="18">
      <t>ズメン</t>
    </rPh>
    <rPh sb="21" eb="23">
      <t>スウリョウ</t>
    </rPh>
    <rPh sb="24" eb="26">
      <t>メイジ</t>
    </rPh>
    <rPh sb="28" eb="30">
      <t>ヘイメン</t>
    </rPh>
    <phoneticPr fontId="43"/>
  </si>
  <si>
    <t>使用材料一覧表</t>
    <rPh sb="0" eb="2">
      <t>シヨウ</t>
    </rPh>
    <rPh sb="2" eb="4">
      <t>ザイリョウ</t>
    </rPh>
    <rPh sb="4" eb="6">
      <t>イチラン</t>
    </rPh>
    <rPh sb="6" eb="7">
      <t>ヒョウ</t>
    </rPh>
    <phoneticPr fontId="43"/>
  </si>
  <si>
    <t>　材料の仕様、品質、個数などを保証する書類
　（納品伝票、試験成績表など）</t>
    <rPh sb="1" eb="3">
      <t>ザイリョウ</t>
    </rPh>
    <rPh sb="4" eb="6">
      <t>シヨウ</t>
    </rPh>
    <rPh sb="7" eb="9">
      <t>ヒンシツ</t>
    </rPh>
    <rPh sb="10" eb="12">
      <t>コスウ</t>
    </rPh>
    <rPh sb="15" eb="17">
      <t>ホショウ</t>
    </rPh>
    <rPh sb="19" eb="21">
      <t>ショルイ</t>
    </rPh>
    <rPh sb="24" eb="26">
      <t>ノウヒン</t>
    </rPh>
    <rPh sb="26" eb="28">
      <t>デンピョウ</t>
    </rPh>
    <rPh sb="29" eb="31">
      <t>シケン</t>
    </rPh>
    <rPh sb="31" eb="33">
      <t>セイセキ</t>
    </rPh>
    <rPh sb="33" eb="34">
      <t>ヒョウ</t>
    </rPh>
    <phoneticPr fontId="43"/>
  </si>
  <si>
    <t>検査調書</t>
    <rPh sb="0" eb="2">
      <t>ケンサ</t>
    </rPh>
    <rPh sb="2" eb="4">
      <t>チョウショ</t>
    </rPh>
    <phoneticPr fontId="43"/>
  </si>
  <si>
    <t>　設計どおりに完成しているか検査した書類</t>
    <rPh sb="1" eb="3">
      <t>セッケイ</t>
    </rPh>
    <rPh sb="7" eb="9">
      <t>カンセイ</t>
    </rPh>
    <rPh sb="14" eb="16">
      <t>ケンサ</t>
    </rPh>
    <rPh sb="18" eb="20">
      <t>ショルイ</t>
    </rPh>
    <phoneticPr fontId="43"/>
  </si>
  <si>
    <t>検査結果通知書</t>
    <rPh sb="0" eb="2">
      <t>ケンサ</t>
    </rPh>
    <rPh sb="2" eb="4">
      <t>ケッカ</t>
    </rPh>
    <rPh sb="4" eb="6">
      <t>ツウチ</t>
    </rPh>
    <rPh sb="6" eb="7">
      <t>ショ</t>
    </rPh>
    <phoneticPr fontId="43"/>
  </si>
  <si>
    <t>請負代金請求書</t>
    <rPh sb="0" eb="1">
      <t>ショウ</t>
    </rPh>
    <rPh sb="1" eb="2">
      <t>フ</t>
    </rPh>
    <rPh sb="2" eb="4">
      <t>ダイキン</t>
    </rPh>
    <rPh sb="4" eb="7">
      <t>セイキュウショ</t>
    </rPh>
    <phoneticPr fontId="43"/>
  </si>
  <si>
    <t>　工事費用を請求する文書</t>
    <rPh sb="1" eb="3">
      <t>コウジ</t>
    </rPh>
    <rPh sb="3" eb="5">
      <t>ヒヨウ</t>
    </rPh>
    <rPh sb="6" eb="8">
      <t>セイキュウ</t>
    </rPh>
    <rPh sb="10" eb="12">
      <t>ブンショ</t>
    </rPh>
    <phoneticPr fontId="43"/>
  </si>
  <si>
    <t>完成検査　　結果通知書</t>
    <rPh sb="0" eb="2">
      <t>カンセイ</t>
    </rPh>
    <rPh sb="6" eb="8">
      <t>ケッカ</t>
    </rPh>
    <rPh sb="8" eb="11">
      <t>ツウチショ</t>
    </rPh>
    <phoneticPr fontId="43"/>
  </si>
  <si>
    <t>様</t>
    <rPh sb="0" eb="1">
      <t>サマ</t>
    </rPh>
    <phoneticPr fontId="43"/>
  </si>
  <si>
    <t>完成検査の結果は、下記のとおりです。</t>
    <rPh sb="0" eb="2">
      <t>カンセイ</t>
    </rPh>
    <rPh sb="2" eb="4">
      <t>ケンサ</t>
    </rPh>
    <rPh sb="5" eb="7">
      <t>ケッカ</t>
    </rPh>
    <rPh sb="9" eb="11">
      <t>カキ</t>
    </rPh>
    <phoneticPr fontId="43"/>
  </si>
  <si>
    <t>完成年月日</t>
    <phoneticPr fontId="43"/>
  </si>
  <si>
    <t>完成届受理年月日</t>
    <rPh sb="0" eb="2">
      <t>カンセイ</t>
    </rPh>
    <rPh sb="2" eb="3">
      <t>トドケ</t>
    </rPh>
    <rPh sb="3" eb="4">
      <t>ウケ</t>
    </rPh>
    <rPh sb="4" eb="5">
      <t>リ</t>
    </rPh>
    <rPh sb="5" eb="6">
      <t>トシ</t>
    </rPh>
    <rPh sb="6" eb="7">
      <t>ツキ</t>
    </rPh>
    <rPh sb="7" eb="8">
      <t>ヒ</t>
    </rPh>
    <phoneticPr fontId="43"/>
  </si>
  <si>
    <t>完成検査年月日</t>
    <phoneticPr fontId="43"/>
  </si>
  <si>
    <t>工作物引取年月日</t>
    <rPh sb="0" eb="3">
      <t>コウサクブツ</t>
    </rPh>
    <rPh sb="3" eb="5">
      <t>ヒキトリ</t>
    </rPh>
    <rPh sb="5" eb="6">
      <t>トシ</t>
    </rPh>
    <rPh sb="6" eb="7">
      <t>ツキ</t>
    </rPh>
    <rPh sb="7" eb="8">
      <t>ヒ</t>
    </rPh>
    <phoneticPr fontId="43"/>
  </si>
  <si>
    <t>検査結果</t>
    <rPh sb="2" eb="4">
      <t>ケッカ</t>
    </rPh>
    <phoneticPr fontId="43"/>
  </si>
  <si>
    <t>※選定に当たっては、市町村や土地改良区に確認を受けます。</t>
    <rPh sb="1" eb="3">
      <t>センテイ</t>
    </rPh>
    <rPh sb="4" eb="5">
      <t>ア</t>
    </rPh>
    <rPh sb="10" eb="13">
      <t>シチョウソン</t>
    </rPh>
    <rPh sb="14" eb="16">
      <t>トチ</t>
    </rPh>
    <rPh sb="16" eb="18">
      <t>カイリョウ</t>
    </rPh>
    <rPh sb="18" eb="19">
      <t>ク</t>
    </rPh>
    <rPh sb="20" eb="22">
      <t>カクニン</t>
    </rPh>
    <rPh sb="23" eb="24">
      <t>ウ</t>
    </rPh>
    <phoneticPr fontId="43"/>
  </si>
  <si>
    <t>※測量設計で算出した数量・設計額をもとに、入札（見積り）を依頼します。
※通知書には、位置図、平面図、構造図などを添付します。</t>
    <rPh sb="13" eb="15">
      <t>セッケイ</t>
    </rPh>
    <rPh sb="15" eb="16">
      <t>ガク</t>
    </rPh>
    <rPh sb="21" eb="22">
      <t>イレル</t>
    </rPh>
    <rPh sb="22" eb="23">
      <t>サツ</t>
    </rPh>
    <rPh sb="24" eb="25">
      <t>ゲン</t>
    </rPh>
    <rPh sb="37" eb="40">
      <t>ツウチショ</t>
    </rPh>
    <rPh sb="43" eb="45">
      <t>イチ</t>
    </rPh>
    <rPh sb="45" eb="46">
      <t>ズ</t>
    </rPh>
    <rPh sb="47" eb="49">
      <t>ヘイメン</t>
    </rPh>
    <rPh sb="49" eb="50">
      <t>ズ</t>
    </rPh>
    <phoneticPr fontId="43"/>
  </si>
  <si>
    <t>※現場説明を実施した場合、出席者に氏名を記入してもらいます。</t>
    <rPh sb="1" eb="3">
      <t>ゲンバ</t>
    </rPh>
    <rPh sb="3" eb="5">
      <t>セツメイ</t>
    </rPh>
    <rPh sb="6" eb="8">
      <t>ジッシ</t>
    </rPh>
    <rPh sb="10" eb="12">
      <t>バアイ</t>
    </rPh>
    <rPh sb="13" eb="16">
      <t>シュッセキシャ</t>
    </rPh>
    <rPh sb="17" eb="19">
      <t>シメイ</t>
    </rPh>
    <rPh sb="20" eb="22">
      <t>キニュウ</t>
    </rPh>
    <phoneticPr fontId="43"/>
  </si>
  <si>
    <t>※入札前に代表などが金額を記入し、封筒に入れておきます。</t>
    <rPh sb="1" eb="4">
      <t>ニュウサツマエ</t>
    </rPh>
    <rPh sb="5" eb="7">
      <t>ダイヒョウ</t>
    </rPh>
    <rPh sb="10" eb="12">
      <t>キンガク</t>
    </rPh>
    <rPh sb="13" eb="15">
      <t>キニュウ</t>
    </rPh>
    <rPh sb="17" eb="19">
      <t>フウトウ</t>
    </rPh>
    <rPh sb="20" eb="21">
      <t>イ</t>
    </rPh>
    <phoneticPr fontId="43"/>
  </si>
  <si>
    <r>
      <t xml:space="preserve">　完成検査の結果を通知する文書
　　　（ </t>
    </r>
    <r>
      <rPr>
        <sz val="10"/>
        <color indexed="8"/>
        <rFont val="ＭＳ Ｐ明朝"/>
        <family val="1"/>
        <charset val="128"/>
      </rPr>
      <t>※修補があった場合は、完了確認後に通知する ）</t>
    </r>
    <rPh sb="1" eb="3">
      <t>カンセイ</t>
    </rPh>
    <rPh sb="3" eb="5">
      <t>ケンサ</t>
    </rPh>
    <rPh sb="6" eb="8">
      <t>ケッカ</t>
    </rPh>
    <rPh sb="9" eb="11">
      <t>ツウチ</t>
    </rPh>
    <rPh sb="13" eb="15">
      <t>ブンショ</t>
    </rPh>
    <rPh sb="22" eb="24">
      <t>シュウホ</t>
    </rPh>
    <rPh sb="28" eb="30">
      <t>バアイ</t>
    </rPh>
    <rPh sb="32" eb="34">
      <t>カンリョウ</t>
    </rPh>
    <rPh sb="34" eb="36">
      <t>カクニン</t>
    </rPh>
    <rPh sb="36" eb="37">
      <t>ゴ</t>
    </rPh>
    <rPh sb="38" eb="40">
      <t>ツウチ</t>
    </rPh>
    <phoneticPr fontId="43"/>
  </si>
  <si>
    <t>　　　※　確認事項　</t>
    <rPh sb="5" eb="7">
      <t>カクニン</t>
    </rPh>
    <rPh sb="7" eb="9">
      <t>ジコウ</t>
    </rPh>
    <phoneticPr fontId="43"/>
  </si>
  <si>
    <t>住 所</t>
    <rPh sb="0" eb="1">
      <t>ジュウ</t>
    </rPh>
    <rPh sb="2" eb="3">
      <t>ショ</t>
    </rPh>
    <phoneticPr fontId="58"/>
  </si>
  <si>
    <t>現場説明の
日時及び場所</t>
    <rPh sb="0" eb="2">
      <t>ゲンバ</t>
    </rPh>
    <phoneticPr fontId="43"/>
  </si>
  <si>
    <t>事務局長</t>
    <rPh sb="0" eb="4">
      <t>ジムキョクチョウ</t>
    </rPh>
    <phoneticPr fontId="58"/>
  </si>
  <si>
    <t>10/100相当額</t>
    <phoneticPr fontId="58"/>
  </si>
  <si>
    <t>資源向上支払交付金（施設の長寿命化のための活動）</t>
    <rPh sb="0" eb="2">
      <t>シゲン</t>
    </rPh>
    <rPh sb="2" eb="4">
      <t>コウジョウ</t>
    </rPh>
    <rPh sb="4" eb="6">
      <t>シハライ</t>
    </rPh>
    <rPh sb="6" eb="9">
      <t>コウフキン</t>
    </rPh>
    <rPh sb="10" eb="12">
      <t>シセツ</t>
    </rPh>
    <phoneticPr fontId="58"/>
  </si>
  <si>
    <t>までに文章にて尋ねること）</t>
    <rPh sb="3" eb="5">
      <t>ブンショウ</t>
    </rPh>
    <phoneticPr fontId="58"/>
  </si>
  <si>
    <t>資源向上支払交付金（施設の長寿命化のための活動）　会計</t>
    <rPh sb="0" eb="2">
      <t>シゲン</t>
    </rPh>
    <rPh sb="2" eb="4">
      <t>コウジョウ</t>
    </rPh>
    <rPh sb="4" eb="6">
      <t>シハライ</t>
    </rPh>
    <rPh sb="6" eb="9">
      <t>コウフキン</t>
    </rPh>
    <rPh sb="10" eb="12">
      <t>シセツ</t>
    </rPh>
    <phoneticPr fontId="58"/>
  </si>
  <si>
    <t>資源向上支払交付金（施設の長寿命化のための活動）</t>
    <rPh sb="0" eb="2">
      <t>シゲン</t>
    </rPh>
    <rPh sb="4" eb="6">
      <t>シハライ</t>
    </rPh>
    <rPh sb="6" eb="9">
      <t>コウフキン</t>
    </rPh>
    <rPh sb="10" eb="12">
      <t>シセツ</t>
    </rPh>
    <phoneticPr fontId="58"/>
  </si>
  <si>
    <t>地区名</t>
    <phoneticPr fontId="43"/>
  </si>
  <si>
    <t>（</t>
    <phoneticPr fontId="58"/>
  </si>
  <si>
    <t>）</t>
    <phoneticPr fontId="58"/>
  </si>
  <si>
    <t>審査完了　　令和　　年　　月　　日</t>
  </si>
  <si>
    <t>資源向上支払交付金（施設の長寿命化のための活動）</t>
    <rPh sb="0" eb="2">
      <t>シゲン</t>
    </rPh>
    <rPh sb="2" eb="4">
      <t>コウジョウ</t>
    </rPh>
    <rPh sb="4" eb="6">
      <t>シハライ</t>
    </rPh>
    <rPh sb="6" eb="9">
      <t>コウフキン</t>
    </rPh>
    <phoneticPr fontId="58"/>
  </si>
  <si>
    <t>⑨</t>
    <phoneticPr fontId="58"/>
  </si>
  <si>
    <t>　担当者（工事）</t>
    <rPh sb="1" eb="4">
      <t>タントウシャ</t>
    </rPh>
    <rPh sb="5" eb="7">
      <t>コウジ</t>
    </rPh>
    <phoneticPr fontId="58"/>
  </si>
  <si>
    <t>上記の金額に100分の10に相当する額を加算した金額が法律上の入札価格である。</t>
    <phoneticPr fontId="58"/>
  </si>
  <si>
    <r>
      <t>「取引に係る消費税額及び地方消費税の額」は、消費税法第28条第1項及び第29条並びに地方税法第72条の82及び第72条の83の規定により算出したもので、請負代金額に10</t>
    </r>
    <r>
      <rPr>
        <sz val="12"/>
        <color indexed="10"/>
        <rFont val="ＭＳ Ｐゴシック"/>
        <family val="3"/>
        <charset val="128"/>
      </rPr>
      <t>/110</t>
    </r>
    <r>
      <rPr>
        <sz val="12"/>
        <rFont val="ＭＳ Ｐゴシック"/>
        <family val="3"/>
        <charset val="128"/>
      </rPr>
      <t>を乗じて得た額である。</t>
    </r>
    <phoneticPr fontId="58"/>
  </si>
  <si>
    <t>㊞</t>
  </si>
  <si>
    <t>㊞</t>
    <phoneticPr fontId="58"/>
  </si>
  <si>
    <t>関係組織名</t>
    <rPh sb="0" eb="2">
      <t>カンケイ</t>
    </rPh>
    <rPh sb="2" eb="5">
      <t>ソシキメイ</t>
    </rPh>
    <phoneticPr fontId="58"/>
  </si>
  <si>
    <t>資源向上支払交付金（施設の長寿命化のための活動）</t>
    <rPh sb="0" eb="2">
      <t>シゲン</t>
    </rPh>
    <rPh sb="4" eb="6">
      <t>シハライ</t>
    </rPh>
    <rPh sb="6" eb="9">
      <t>コウフキン</t>
    </rPh>
    <rPh sb="10" eb="12">
      <t>シセツ</t>
    </rPh>
    <rPh sb="21" eb="23">
      <t>カツドウ</t>
    </rPh>
    <phoneticPr fontId="58"/>
  </si>
  <si>
    <t>（案）</t>
    <rPh sb="1" eb="2">
      <t>アン</t>
    </rPh>
    <phoneticPr fontId="43"/>
  </si>
  <si>
    <t>事業費</t>
    <rPh sb="2" eb="3">
      <t>ヒ</t>
    </rPh>
    <phoneticPr fontId="58"/>
  </si>
  <si>
    <t>（変更請負額）</t>
    <rPh sb="1" eb="3">
      <t>ヘンコウ</t>
    </rPh>
    <rPh sb="3" eb="5">
      <t>ウケオイ</t>
    </rPh>
    <rPh sb="5" eb="6">
      <t>ガク</t>
    </rPh>
    <phoneticPr fontId="58"/>
  </si>
  <si>
    <r>
      <t xml:space="preserve">資源向上支払交付金
</t>
    </r>
    <r>
      <rPr>
        <sz val="10"/>
        <color indexed="10"/>
        <rFont val="ＭＳ Ｐゴシック"/>
        <family val="3"/>
        <charset val="128"/>
      </rPr>
      <t>（施設の長寿命化のための活動）</t>
    </r>
  </si>
  <si>
    <t>□</t>
    <phoneticPr fontId="43"/>
  </si>
  <si>
    <t>中間</t>
    <rPh sb="0" eb="2">
      <t>チュウカン</t>
    </rPh>
    <phoneticPr fontId="43"/>
  </si>
  <si>
    <t>　変更請負契約書
　　※　工期の延長変更含む</t>
    <rPh sb="1" eb="3">
      <t>ヘンコウ</t>
    </rPh>
    <rPh sb="3" eb="5">
      <t>ウケオイ</t>
    </rPh>
    <rPh sb="5" eb="7">
      <t>ケイヤク</t>
    </rPh>
    <rPh sb="7" eb="8">
      <t>ショ</t>
    </rPh>
    <rPh sb="13" eb="15">
      <t>コウキ</t>
    </rPh>
    <rPh sb="16" eb="18">
      <t>エンチョウ</t>
    </rPh>
    <rPh sb="18" eb="20">
      <t>ヘンコウ</t>
    </rPh>
    <rPh sb="20" eb="21">
      <t>フク</t>
    </rPh>
    <phoneticPr fontId="43"/>
  </si>
  <si>
    <r>
      <t>資源向上支払交付金</t>
    </r>
    <r>
      <rPr>
        <sz val="10"/>
        <color indexed="10"/>
        <rFont val="ＭＳ Ｐゴシック"/>
        <family val="3"/>
        <charset val="128"/>
      </rPr>
      <t>（施設の長寿命化のための活動）</t>
    </r>
    <r>
      <rPr>
        <sz val="12"/>
        <color indexed="10"/>
        <rFont val="ＭＳ Ｐゴシック"/>
        <family val="3"/>
        <charset val="128"/>
      </rPr>
      <t>　会計</t>
    </r>
  </si>
  <si>
    <t>工事費</t>
    <rPh sb="0" eb="2">
      <t>コウジ</t>
    </rPh>
    <rPh sb="2" eb="3">
      <t>ヒ</t>
    </rPh>
    <phoneticPr fontId="58"/>
  </si>
  <si>
    <r>
      <t>□（　  /　 /　　）</t>
    </r>
    <r>
      <rPr>
        <sz val="14"/>
        <color indexed="8"/>
        <rFont val="ＭＳ Ｐ明朝"/>
        <family val="1"/>
        <charset val="128"/>
      </rPr>
      <t xml:space="preserve">
3者あて</t>
    </r>
    <phoneticPr fontId="43"/>
  </si>
  <si>
    <t>□（　  /　 /　　）</t>
    <phoneticPr fontId="43"/>
  </si>
  <si>
    <r>
      <t>□（　  /　 /　　）</t>
    </r>
    <r>
      <rPr>
        <sz val="12"/>
        <color indexed="8"/>
        <rFont val="ＭＳ Ｐ明朝"/>
        <family val="1"/>
        <charset val="128"/>
      </rPr>
      <t xml:space="preserve">
</t>
    </r>
    <r>
      <rPr>
        <sz val="14"/>
        <color indexed="8"/>
        <rFont val="ＭＳ Ｐ明朝"/>
        <family val="1"/>
        <charset val="128"/>
      </rPr>
      <t xml:space="preserve">工期　 ～ </t>
    </r>
    <phoneticPr fontId="43"/>
  </si>
  <si>
    <t xml:space="preserve">□（　  /　 /　　）
</t>
    <phoneticPr fontId="43"/>
  </si>
  <si>
    <t>令和    年　　月　　日</t>
    <rPh sb="0" eb="2">
      <t>レイワ</t>
    </rPh>
    <rPh sb="6" eb="7">
      <t>ネン</t>
    </rPh>
    <rPh sb="9" eb="10">
      <t>ツキ</t>
    </rPh>
    <rPh sb="12" eb="13">
      <t>ヒ</t>
    </rPh>
    <phoneticPr fontId="58"/>
  </si>
  <si>
    <t>審査完了　　令和　 年　　月　　日</t>
    <rPh sb="6" eb="8">
      <t>レイワ</t>
    </rPh>
    <phoneticPr fontId="58"/>
  </si>
  <si>
    <t>②見積書の提出は、   月     日まで（郵送可です）</t>
    <rPh sb="1" eb="3">
      <t>ミツモリ</t>
    </rPh>
    <rPh sb="3" eb="4">
      <t>ショ</t>
    </rPh>
    <rPh sb="5" eb="7">
      <t>テイシュツ</t>
    </rPh>
    <rPh sb="12" eb="13">
      <t>ガツ</t>
    </rPh>
    <rPh sb="18" eb="19">
      <t>ニチ</t>
    </rPh>
    <rPh sb="22" eb="24">
      <t>ユウソウ</t>
    </rPh>
    <rPh sb="24" eb="25">
      <t>カ</t>
    </rPh>
    <phoneticPr fontId="43"/>
  </si>
  <si>
    <t>令和　   年　   月　　日</t>
    <rPh sb="0" eb="2">
      <t>レイワ</t>
    </rPh>
    <phoneticPr fontId="58"/>
  </si>
  <si>
    <t>令和　　年　　月　　日</t>
    <phoneticPr fontId="58"/>
  </si>
  <si>
    <t>令和　　年　　月　　日</t>
    <phoneticPr fontId="43"/>
  </si>
  <si>
    <t>令和　年　月　日</t>
    <phoneticPr fontId="43"/>
  </si>
  <si>
    <r>
      <rPr>
        <sz val="11"/>
        <rFont val="ＭＳ 明朝"/>
        <family val="1"/>
        <charset val="128"/>
      </rPr>
      <t>担当者</t>
    </r>
    <r>
      <rPr>
        <sz val="12"/>
        <rFont val="ＭＳ 明朝"/>
        <family val="1"/>
        <charset val="128"/>
      </rPr>
      <t>　　　　　　　　　　（ ℡   　　       ）</t>
    </r>
    <rPh sb="0" eb="3">
      <t>タントウシャ</t>
    </rPh>
    <phoneticPr fontId="58"/>
  </si>
  <si>
    <t>令和　 年 　月　 日</t>
    <phoneticPr fontId="43"/>
  </si>
  <si>
    <t>令和    年 　 月　   日　  　時　   分　工事予定箇所</t>
    <rPh sb="0" eb="2">
      <t>レイワ</t>
    </rPh>
    <rPh sb="20" eb="21">
      <t>ジ</t>
    </rPh>
    <rPh sb="27" eb="29">
      <t>コウジ</t>
    </rPh>
    <rPh sb="29" eb="31">
      <t>ヨテイ</t>
    </rPh>
    <rPh sb="31" eb="33">
      <t>カショ</t>
    </rPh>
    <phoneticPr fontId="43"/>
  </si>
  <si>
    <t>代表</t>
    <rPh sb="0" eb="2">
      <t>ダイヒョウ</t>
    </rPh>
    <phoneticPr fontId="58"/>
  </si>
  <si>
    <t>○</t>
  </si>
  <si>
    <t>副代表</t>
    <rPh sb="0" eb="1">
      <t>フク</t>
    </rPh>
    <rPh sb="1" eb="3">
      <t>ダイヒョウ</t>
    </rPh>
    <phoneticPr fontId="58"/>
  </si>
  <si>
    <t>会計</t>
    <rPh sb="0" eb="2">
      <t>カイケイ</t>
    </rPh>
    <phoneticPr fontId="58"/>
  </si>
  <si>
    <t>合　格</t>
  </si>
  <si>
    <t>職</t>
    <rPh sb="0" eb="1">
      <t>ショク</t>
    </rPh>
    <phoneticPr fontId="43"/>
  </si>
  <si>
    <t>氏名</t>
    <rPh sb="0" eb="2">
      <t>シメイ</t>
    </rPh>
    <phoneticPr fontId="43"/>
  </si>
  <si>
    <t>会長</t>
    <rPh sb="0" eb="2">
      <t>カイチョウ</t>
    </rPh>
    <phoneticPr fontId="43"/>
  </si>
  <si>
    <t>〒</t>
    <phoneticPr fontId="43"/>
  </si>
  <si>
    <t>工事現場集合（集合場所：  　　　            ）</t>
    <rPh sb="4" eb="6">
      <t>シュウゴウ</t>
    </rPh>
    <rPh sb="7" eb="9">
      <t>シュウゴウ</t>
    </rPh>
    <rPh sb="9" eb="11">
      <t>バショ</t>
    </rPh>
    <phoneticPr fontId="58"/>
  </si>
  <si>
    <t>会長</t>
    <rPh sb="0" eb="2">
      <t>カイチョウ</t>
    </rPh>
    <phoneticPr fontId="58"/>
  </si>
  <si>
    <t>■ 最初に、以下の枠内の黄色のセルに入力してください。</t>
    <phoneticPr fontId="58"/>
  </si>
  <si>
    <t>⤵</t>
    <phoneticPr fontId="58"/>
  </si>
  <si>
    <t>施工延長（全体の長さ）　　ΣL=　　○ｍ</t>
    <rPh sb="5" eb="7">
      <t>ゼンタイ</t>
    </rPh>
    <rPh sb="8" eb="9">
      <t>ナガ</t>
    </rPh>
    <phoneticPr fontId="58"/>
  </si>
  <si>
    <t>　4水槽　60*60*60　　 　N=　○箇所</t>
    <rPh sb="2" eb="4">
      <t>スイソウ</t>
    </rPh>
    <rPh sb="21" eb="23">
      <t>カショ</t>
    </rPh>
    <phoneticPr fontId="58"/>
  </si>
  <si>
    <t>　3普通掛口　　250型　　N=　○箇所</t>
    <rPh sb="18" eb="20">
      <t>カショ</t>
    </rPh>
    <phoneticPr fontId="58"/>
  </si>
  <si>
    <t>　1ベンチフリューム　250型　　　L=　○ｍ</t>
    <phoneticPr fontId="58"/>
  </si>
  <si>
    <t>　2横断フリューム　　250型　　　L=　○ｍ</t>
    <phoneticPr fontId="58"/>
  </si>
  <si>
    <t>事業概要
（上から一行ずつ主要なものを記入）</t>
    <rPh sb="13" eb="15">
      <t>シュヨウ</t>
    </rPh>
    <phoneticPr fontId="58"/>
  </si>
  <si>
    <t>←検査職員は会長と担当者以外の者が好ましい</t>
  </si>
  <si>
    <t>（竣工予定日）</t>
    <phoneticPr fontId="58"/>
  </si>
  <si>
    <t>（着工日）</t>
    <phoneticPr fontId="58"/>
  </si>
  <si>
    <t>施工延長（全体の長さ又は数量）</t>
    <rPh sb="5" eb="7">
      <t>ゼンタイ</t>
    </rPh>
    <rPh sb="8" eb="9">
      <t>ナガ</t>
    </rPh>
    <rPh sb="10" eb="11">
      <t>マタ</t>
    </rPh>
    <rPh sb="12" eb="14">
      <t>スウリョウ</t>
    </rPh>
    <phoneticPr fontId="58"/>
  </si>
  <si>
    <t>工事名</t>
    <phoneticPr fontId="58"/>
  </si>
  <si>
    <t>　　　　　　　　　　会　　　　　　　　　　　　　　　　　　　　　　　　工事</t>
    <rPh sb="10" eb="11">
      <t>カイ</t>
    </rPh>
    <rPh sb="35" eb="37">
      <t>コウジ</t>
    </rPh>
    <phoneticPr fontId="58"/>
  </si>
  <si>
    <t>設計関係者</t>
    <rPh sb="2" eb="4">
      <t>カンケイ</t>
    </rPh>
    <phoneticPr fontId="43"/>
  </si>
  <si>
    <t>←常に連絡が取れる連絡先を記入（携帯電話）</t>
    <rPh sb="16" eb="18">
      <t>ケイタイ</t>
    </rPh>
    <rPh sb="18" eb="20">
      <t>デンワ</t>
    </rPh>
    <phoneticPr fontId="43"/>
  </si>
  <si>
    <t>←原則として、現地での説明会は行いません（添付資料を参照してもらう）</t>
    <rPh sb="1" eb="3">
      <t>ゲンソク</t>
    </rPh>
    <rPh sb="7" eb="9">
      <t>ゲンチ</t>
    </rPh>
    <rPh sb="11" eb="14">
      <t>セツメイカイ</t>
    </rPh>
    <rPh sb="15" eb="16">
      <t>オコナ</t>
    </rPh>
    <rPh sb="21" eb="23">
      <t>テンプ</t>
    </rPh>
    <rPh sb="23" eb="25">
      <t>シリョウ</t>
    </rPh>
    <rPh sb="26" eb="28">
      <t>サンショウ</t>
    </rPh>
    <phoneticPr fontId="43"/>
  </si>
  <si>
    <t>←工事の総延長と規格サイズを明記すること　例：BF300型L=20m）</t>
    <rPh sb="4" eb="7">
      <t>ソウエンチョウ</t>
    </rPh>
    <rPh sb="8" eb="10">
      <t>キカク</t>
    </rPh>
    <rPh sb="14" eb="16">
      <t>メイキ</t>
    </rPh>
    <rPh sb="21" eb="22">
      <t>レイ</t>
    </rPh>
    <rPh sb="28" eb="29">
      <t>ガタ</t>
    </rPh>
    <phoneticPr fontId="43"/>
  </si>
  <si>
    <t>※業者へ通知書と一緒に渡しておくと、工事名や契約者の氏名などの間違いが無い。</t>
    <rPh sb="4" eb="7">
      <t>ツウチショ</t>
    </rPh>
    <rPh sb="8" eb="10">
      <t>イッショ</t>
    </rPh>
    <rPh sb="11" eb="12">
      <t>ワタ</t>
    </rPh>
    <rPh sb="18" eb="20">
      <t>コウジ</t>
    </rPh>
    <rPh sb="20" eb="21">
      <t>メイ</t>
    </rPh>
    <rPh sb="22" eb="25">
      <t>ケイヤクシャ</t>
    </rPh>
    <rPh sb="26" eb="28">
      <t>シメイ</t>
    </rPh>
    <rPh sb="31" eb="33">
      <t>マチガ</t>
    </rPh>
    <rPh sb="35" eb="36">
      <t>ナ</t>
    </rPh>
    <phoneticPr fontId="58"/>
  </si>
  <si>
    <t>資源向上支払交付金（施設の長寿命化のための活動）</t>
    <rPh sb="6" eb="9">
      <t>コウフキン</t>
    </rPh>
    <phoneticPr fontId="58"/>
  </si>
  <si>
    <t>工事</t>
    <rPh sb="0" eb="2">
      <t>コウジ</t>
    </rPh>
    <phoneticPr fontId="58"/>
  </si>
  <si>
    <t>　　　　　　会　　　　　　事務所</t>
    <rPh sb="6" eb="7">
      <t>カイ</t>
    </rPh>
    <rPh sb="13" eb="15">
      <t>ジム</t>
    </rPh>
    <rPh sb="15" eb="16">
      <t>ショ</t>
    </rPh>
    <phoneticPr fontId="58"/>
  </si>
  <si>
    <t>発注した工事における関係書類チェック表</t>
    <rPh sb="0" eb="2">
      <t>ハッチュウ</t>
    </rPh>
    <rPh sb="4" eb="6">
      <t>コウジ</t>
    </rPh>
    <rPh sb="10" eb="12">
      <t>カンケイ</t>
    </rPh>
    <rPh sb="12" eb="14">
      <t>ショルイ</t>
    </rPh>
    <rPh sb="18" eb="19">
      <t>ヒョウ</t>
    </rPh>
    <phoneticPr fontId="43"/>
  </si>
  <si>
    <t>上田市多面的機能広域協定運営委員会　         ○○ 水土里会</t>
    <rPh sb="0" eb="3">
      <t>ウエダシ</t>
    </rPh>
    <rPh sb="3" eb="6">
      <t>タメンテキ</t>
    </rPh>
    <rPh sb="6" eb="8">
      <t>キノウ</t>
    </rPh>
    <rPh sb="8" eb="10">
      <t>コウイキ</t>
    </rPh>
    <rPh sb="10" eb="12">
      <t>キョウテイ</t>
    </rPh>
    <rPh sb="12" eb="14">
      <t>ウンエイ</t>
    </rPh>
    <rPh sb="14" eb="16">
      <t>イイン</t>
    </rPh>
    <rPh sb="16" eb="17">
      <t>カイ</t>
    </rPh>
    <rPh sb="30" eb="33">
      <t>ミドリ</t>
    </rPh>
    <rPh sb="33" eb="34">
      <t>カイ</t>
    </rPh>
    <phoneticPr fontId="43"/>
  </si>
  <si>
    <t>○○</t>
    <phoneticPr fontId="58"/>
  </si>
  <si>
    <t>役職</t>
    <rPh sb="0" eb="2">
      <t>ヤクショク</t>
    </rPh>
    <phoneticPr fontId="58"/>
  </si>
  <si>
    <t>氏名</t>
    <rPh sb="0" eb="2">
      <t>シメイ</t>
    </rPh>
    <phoneticPr fontId="58"/>
  </si>
  <si>
    <t>【　完了検査員の指名　】</t>
    <rPh sb="2" eb="4">
      <t>カンリョウ</t>
    </rPh>
    <rPh sb="4" eb="7">
      <t>ケンサイン</t>
    </rPh>
    <rPh sb="8" eb="10">
      <t>シメイ</t>
    </rPh>
    <phoneticPr fontId="58"/>
  </si>
  <si>
    <r>
      <t xml:space="preserve">□（　  /　 /　　）
第１回審査完了
</t>
    </r>
    <r>
      <rPr>
        <sz val="11"/>
        <color indexed="8"/>
        <rFont val="ＭＳ Ｐ明朝"/>
        <family val="1"/>
        <charset val="128"/>
      </rPr>
      <t>（概算見積・指名者確認）</t>
    </r>
    <phoneticPr fontId="43"/>
  </si>
  <si>
    <r>
      <t xml:space="preserve">□（　  /　 /　　）
第２回審査完了
</t>
    </r>
    <r>
      <rPr>
        <sz val="11"/>
        <color indexed="8"/>
        <rFont val="ＭＳ Ｐ明朝"/>
        <family val="1"/>
        <charset val="128"/>
      </rPr>
      <t>（契約内容審査）</t>
    </r>
    <rPh sb="24" eb="26">
      <t>ナイヨウ</t>
    </rPh>
    <phoneticPr fontId="43"/>
  </si>
  <si>
    <r>
      <t xml:space="preserve">□（　  /　 /　　）
第３回審査完了
</t>
    </r>
    <r>
      <rPr>
        <sz val="11"/>
        <color indexed="8"/>
        <rFont val="ＭＳ Ｐ明朝"/>
        <family val="1"/>
        <charset val="128"/>
      </rPr>
      <t>（変更内容審査）</t>
    </r>
    <rPh sb="13" eb="14">
      <t>ダイ</t>
    </rPh>
    <rPh sb="15" eb="16">
      <t>カイ</t>
    </rPh>
    <rPh sb="16" eb="18">
      <t>シンサ</t>
    </rPh>
    <rPh sb="18" eb="20">
      <t>カンリョウ</t>
    </rPh>
    <rPh sb="22" eb="24">
      <t>ヘンコウ</t>
    </rPh>
    <rPh sb="24" eb="26">
      <t>ナイヨウ</t>
    </rPh>
    <rPh sb="26" eb="28">
      <t>シンサ</t>
    </rPh>
    <phoneticPr fontId="43"/>
  </si>
  <si>
    <r>
      <t xml:space="preserve">□　
</t>
    </r>
    <r>
      <rPr>
        <sz val="12"/>
        <color indexed="8"/>
        <rFont val="ＭＳ Ｐ明朝"/>
        <family val="1"/>
        <charset val="128"/>
      </rPr>
      <t>工事記録等にて確認</t>
    </r>
    <phoneticPr fontId="43"/>
  </si>
  <si>
    <t>請負代金支払</t>
    <rPh sb="0" eb="1">
      <t>ショウ</t>
    </rPh>
    <rPh sb="1" eb="2">
      <t>フ</t>
    </rPh>
    <rPh sb="2" eb="4">
      <t>ダイキン</t>
    </rPh>
    <rPh sb="4" eb="6">
      <t>シハライ</t>
    </rPh>
    <phoneticPr fontId="43"/>
  </si>
  <si>
    <t xml:space="preserve">□（　  /　 /　　）
工期　 ～ </t>
  </si>
  <si>
    <r>
      <t>□</t>
    </r>
    <r>
      <rPr>
        <sz val="12"/>
        <color indexed="8"/>
        <rFont val="ＭＳ Ｐ明朝"/>
        <family val="1"/>
        <charset val="128"/>
      </rPr>
      <t xml:space="preserve">
</t>
    </r>
    <phoneticPr fontId="43"/>
  </si>
  <si>
    <r>
      <t>□</t>
    </r>
    <r>
      <rPr>
        <sz val="14"/>
        <color indexed="8"/>
        <rFont val="ＭＳ Ｐ明朝"/>
        <family val="1"/>
        <charset val="128"/>
      </rPr>
      <t xml:space="preserve">
</t>
    </r>
    <phoneticPr fontId="43"/>
  </si>
  <si>
    <t>マニュフェストの写し</t>
    <rPh sb="8" eb="9">
      <t>ウツ</t>
    </rPh>
    <phoneticPr fontId="43"/>
  </si>
  <si>
    <t>産業廃棄物</t>
    <rPh sb="0" eb="5">
      <t>サンギョウハイキブツ</t>
    </rPh>
    <phoneticPr fontId="43"/>
  </si>
  <si>
    <r>
      <t xml:space="preserve">□　
</t>
    </r>
    <r>
      <rPr>
        <sz val="12"/>
        <color indexed="8"/>
        <rFont val="ＭＳ Ｐ明朝"/>
        <family val="1"/>
        <charset val="128"/>
      </rPr>
      <t>工事写真にて確認</t>
    </r>
    <rPh sb="5" eb="7">
      <t>シャシン</t>
    </rPh>
    <phoneticPr fontId="43"/>
  </si>
  <si>
    <t>支払</t>
    <rPh sb="0" eb="2">
      <t>シハライ</t>
    </rPh>
    <phoneticPr fontId="43"/>
  </si>
  <si>
    <t>←日付は記入しない（上田市で記入）</t>
    <rPh sb="1" eb="3">
      <t>ヒヅケ</t>
    </rPh>
    <phoneticPr fontId="43"/>
  </si>
  <si>
    <t>←日時は記入しない（上田市で記入）</t>
    <rPh sb="1" eb="3">
      <t>ニチジ</t>
    </rPh>
    <phoneticPr fontId="43"/>
  </si>
  <si>
    <t>　黄色いセルに記入してください。</t>
    <phoneticPr fontId="58"/>
  </si>
  <si>
    <t>※市の審査がOKになってから起案して決済をもらう場合に使用する書式です。</t>
    <rPh sb="1" eb="2">
      <t>シ</t>
    </rPh>
    <rPh sb="3" eb="5">
      <t>シンサ</t>
    </rPh>
    <rPh sb="14" eb="16">
      <t>キアン</t>
    </rPh>
    <rPh sb="18" eb="20">
      <t>ケッサイ</t>
    </rPh>
    <phoneticPr fontId="58"/>
  </si>
  <si>
    <t>担当者職氏名</t>
    <rPh sb="0" eb="2">
      <t>タントウ</t>
    </rPh>
    <rPh sb="2" eb="3">
      <t>シャ</t>
    </rPh>
    <rPh sb="3" eb="4">
      <t>ショク</t>
    </rPh>
    <rPh sb="4" eb="6">
      <t>シメイ</t>
    </rPh>
    <phoneticPr fontId="58"/>
  </si>
  <si>
    <t>←この日には落札者は決定しません。⇒下欄その他参照してください</t>
    <rPh sb="3" eb="4">
      <t>ヒ</t>
    </rPh>
    <rPh sb="6" eb="9">
      <t>ラクサツシャ</t>
    </rPh>
    <rPh sb="10" eb="12">
      <t>ケッテイ</t>
    </rPh>
    <rPh sb="18" eb="19">
      <t>カ</t>
    </rPh>
    <rPh sb="19" eb="20">
      <t>ラン</t>
    </rPh>
    <rPh sb="22" eb="23">
      <t>タ</t>
    </rPh>
    <rPh sb="23" eb="25">
      <t>サンショウ</t>
    </rPh>
    <phoneticPr fontId="58"/>
  </si>
  <si>
    <t>③提出先は、　○○公民館</t>
    <rPh sb="1" eb="3">
      <t>テイシュツ</t>
    </rPh>
    <rPh sb="3" eb="4">
      <t>サキ</t>
    </rPh>
    <rPh sb="9" eb="12">
      <t>コウミンカン</t>
    </rPh>
    <phoneticPr fontId="43"/>
  </si>
  <si>
    <t>①工期は適正ですか　➡　契約前に工期設定を協議する。（完了日の修正も検討する）</t>
    <rPh sb="12" eb="14">
      <t>ケイヤク</t>
    </rPh>
    <rPh sb="14" eb="15">
      <t>マエ</t>
    </rPh>
    <rPh sb="16" eb="18">
      <t>コウキ</t>
    </rPh>
    <rPh sb="18" eb="20">
      <t>セッテイ</t>
    </rPh>
    <rPh sb="21" eb="23">
      <t>キョウギ</t>
    </rPh>
    <rPh sb="27" eb="30">
      <t>カンリョウビ</t>
    </rPh>
    <rPh sb="31" eb="33">
      <t>シュウセイ</t>
    </rPh>
    <rPh sb="34" eb="36">
      <t>ケントウ</t>
    </rPh>
    <phoneticPr fontId="43"/>
  </si>
  <si>
    <t>←最後の見積書が提出された日を記入（開封日、場所を記入）</t>
    <rPh sb="1" eb="3">
      <t>サイゴ</t>
    </rPh>
    <rPh sb="8" eb="10">
      <t>テイシュツ</t>
    </rPh>
    <rPh sb="13" eb="14">
      <t>ヒ</t>
    </rPh>
    <rPh sb="19" eb="20">
      <t>フウ</t>
    </rPh>
    <phoneticPr fontId="58"/>
  </si>
  <si>
    <t>※黄色いセルは手入力してください。</t>
    <rPh sb="7" eb="8">
      <t>テ</t>
    </rPh>
    <phoneticPr fontId="58"/>
  </si>
  <si>
    <t>※下の２ページに「検査状況」の書式がありますので、　併せて作成をお願いいたします。</t>
    <rPh sb="1" eb="2">
      <t>シタ</t>
    </rPh>
    <phoneticPr fontId="58"/>
  </si>
  <si>
    <t>施工業者から竣工届が提出されたら、検査員の指名を行ってください。
指定された検査員は、必ず現地で施工総延長や数量の確認をして下の「検査状況」にその内容を記載してください。</t>
    <rPh sb="0" eb="2">
      <t>セコウ</t>
    </rPh>
    <rPh sb="2" eb="4">
      <t>ギョウシャ</t>
    </rPh>
    <rPh sb="6" eb="8">
      <t>シュンコウ</t>
    </rPh>
    <rPh sb="8" eb="9">
      <t>トドケ</t>
    </rPh>
    <rPh sb="10" eb="12">
      <t>テイシュツ</t>
    </rPh>
    <rPh sb="17" eb="20">
      <t>ケンサイン</t>
    </rPh>
    <rPh sb="21" eb="23">
      <t>シメイ</t>
    </rPh>
    <rPh sb="24" eb="25">
      <t>オコナ</t>
    </rPh>
    <rPh sb="33" eb="35">
      <t>シテイ</t>
    </rPh>
    <rPh sb="38" eb="41">
      <t>ケンサイン</t>
    </rPh>
    <rPh sb="43" eb="44">
      <t>カナラ</t>
    </rPh>
    <rPh sb="45" eb="47">
      <t>ゲンチ</t>
    </rPh>
    <rPh sb="48" eb="50">
      <t>セコウ</t>
    </rPh>
    <rPh sb="50" eb="53">
      <t>ソウエンチョウ</t>
    </rPh>
    <rPh sb="54" eb="56">
      <t>スウリョウ</t>
    </rPh>
    <rPh sb="57" eb="59">
      <t>カクニン</t>
    </rPh>
    <rPh sb="62" eb="63">
      <t>シタ</t>
    </rPh>
    <rPh sb="73" eb="75">
      <t>ナイヨウ</t>
    </rPh>
    <rPh sb="76" eb="78">
      <t>キサイ</t>
    </rPh>
    <phoneticPr fontId="58"/>
  </si>
  <si>
    <t>導水管Φ150㎜付き</t>
    <rPh sb="0" eb="1">
      <t>ドウ</t>
    </rPh>
    <rPh sb="2" eb="3">
      <t>カン</t>
    </rPh>
    <rPh sb="8" eb="9">
      <t>ツ</t>
    </rPh>
    <phoneticPr fontId="58"/>
  </si>
  <si>
    <t>∑L=10.1　m</t>
    <phoneticPr fontId="58"/>
  </si>
  <si>
    <t>総延長L=10　m</t>
    <rPh sb="0" eb="3">
      <t>ソウエンチョウ</t>
    </rPh>
    <phoneticPr fontId="58"/>
  </si>
  <si>
    <t>←概要について数量等を記入する
　（総延長は必ず計測します＝実績値は少数１位まで）</t>
    <rPh sb="18" eb="21">
      <t>ソウエンチョウ</t>
    </rPh>
    <rPh sb="22" eb="23">
      <t>カナラ</t>
    </rPh>
    <rPh sb="24" eb="26">
      <t>ケイソク</t>
    </rPh>
    <rPh sb="30" eb="32">
      <t>ジッセキ</t>
    </rPh>
    <rPh sb="32" eb="33">
      <t>チ</t>
    </rPh>
    <rPh sb="34" eb="36">
      <t>ショウスウ</t>
    </rPh>
    <rPh sb="37" eb="38">
      <t>イ</t>
    </rPh>
    <phoneticPr fontId="58"/>
  </si>
  <si>
    <t>引取日は合格であれば検査の日付けを記入します</t>
    <rPh sb="0" eb="2">
      <t>ヒキトリ</t>
    </rPh>
    <rPh sb="2" eb="3">
      <t>ビ</t>
    </rPh>
    <rPh sb="4" eb="6">
      <t>ゴウカク</t>
    </rPh>
    <rPh sb="10" eb="12">
      <t>ケンサ</t>
    </rPh>
    <rPh sb="13" eb="14">
      <t>ヒ</t>
    </rPh>
    <rPh sb="14" eb="15">
      <t>ツ</t>
    </rPh>
    <rPh sb="17" eb="19">
      <t>キニュウ</t>
    </rPh>
    <phoneticPr fontId="43"/>
  </si>
  <si>
    <t>完成年月日は契約完成期限より早く提出されてもOKです</t>
    <rPh sb="0" eb="2">
      <t>カンセイ</t>
    </rPh>
    <rPh sb="2" eb="5">
      <t>ネンガッピ</t>
    </rPh>
    <rPh sb="6" eb="8">
      <t>ケイヤク</t>
    </rPh>
    <rPh sb="8" eb="10">
      <t>カンセイ</t>
    </rPh>
    <rPh sb="10" eb="12">
      <t>キゲン</t>
    </rPh>
    <rPh sb="14" eb="15">
      <t>ハヤ</t>
    </rPh>
    <rPh sb="16" eb="18">
      <t>テイシュツ</t>
    </rPh>
    <phoneticPr fontId="43"/>
  </si>
  <si>
    <t>検査が合格したら、検査の翌日付けで（休日の場合は翌日）、施工業者へ渡します</t>
    <rPh sb="0" eb="2">
      <t>ケンサ</t>
    </rPh>
    <rPh sb="3" eb="5">
      <t>ゴウカク</t>
    </rPh>
    <rPh sb="9" eb="11">
      <t>ケンサ</t>
    </rPh>
    <rPh sb="12" eb="14">
      <t>ヨクジツ</t>
    </rPh>
    <rPh sb="14" eb="15">
      <t>ツ</t>
    </rPh>
    <rPh sb="18" eb="20">
      <t>キュウジツ</t>
    </rPh>
    <rPh sb="21" eb="23">
      <t>バアイ</t>
    </rPh>
    <rPh sb="24" eb="26">
      <t>ヨクジツ</t>
    </rPh>
    <rPh sb="28" eb="30">
      <t>セコウ</t>
    </rPh>
    <rPh sb="30" eb="32">
      <t>ギョウシャ</t>
    </rPh>
    <rPh sb="33" eb="34">
      <t>ワタ</t>
    </rPh>
    <phoneticPr fontId="43"/>
  </si>
  <si>
    <t>施工業者から請求書が来てから、会計担当に支払を指示してください！</t>
    <rPh sb="0" eb="2">
      <t>セコウ</t>
    </rPh>
    <rPh sb="2" eb="4">
      <t>ギョウシャ</t>
    </rPh>
    <rPh sb="6" eb="9">
      <t>セイキュウショ</t>
    </rPh>
    <rPh sb="10" eb="11">
      <t>キ</t>
    </rPh>
    <rPh sb="15" eb="17">
      <t>カイケイ</t>
    </rPh>
    <rPh sb="17" eb="19">
      <t>タントウ</t>
    </rPh>
    <rPh sb="20" eb="22">
      <t>シハライ</t>
    </rPh>
    <rPh sb="23" eb="25">
      <t>シジ</t>
    </rPh>
    <phoneticPr fontId="43"/>
  </si>
  <si>
    <t>竣工検査時には、上田市と事務局で立会しますので事前に日程調整を行ってください。
　（担当者欄は立会者名を記載して下さい）</t>
    <rPh sb="0" eb="2">
      <t>シュンコウ</t>
    </rPh>
    <rPh sb="2" eb="4">
      <t>ケンサ</t>
    </rPh>
    <rPh sb="4" eb="5">
      <t>ジ</t>
    </rPh>
    <rPh sb="8" eb="11">
      <t>ウエダシ</t>
    </rPh>
    <rPh sb="12" eb="15">
      <t>ジムキョク</t>
    </rPh>
    <rPh sb="16" eb="18">
      <t>タチアイ</t>
    </rPh>
    <rPh sb="23" eb="25">
      <t>ジゼン</t>
    </rPh>
    <rPh sb="26" eb="28">
      <t>ニッテイ</t>
    </rPh>
    <rPh sb="28" eb="30">
      <t>チョウセイ</t>
    </rPh>
    <rPh sb="31" eb="32">
      <t>オコナ</t>
    </rPh>
    <rPh sb="42" eb="44">
      <t>タントウ</t>
    </rPh>
    <rPh sb="44" eb="45">
      <t>シャ</t>
    </rPh>
    <rPh sb="45" eb="46">
      <t>ラン</t>
    </rPh>
    <rPh sb="47" eb="49">
      <t>タチアイ</t>
    </rPh>
    <rPh sb="49" eb="50">
      <t>シャ</t>
    </rPh>
    <rPh sb="50" eb="51">
      <t>メイ</t>
    </rPh>
    <rPh sb="52" eb="54">
      <t>キサイ</t>
    </rPh>
    <rPh sb="56" eb="57">
      <t>クダ</t>
    </rPh>
    <phoneticPr fontId="43"/>
  </si>
  <si>
    <t xml:space="preserve">　□にはレ点を入れて（　/　/　）には年月日を記載します。
　最後にまとめて記入するのでは無く、チェックの意味もありますのでその都度記入してください‼！
</t>
    <rPh sb="5" eb="6">
      <t>テン</t>
    </rPh>
    <rPh sb="7" eb="8">
      <t>イ</t>
    </rPh>
    <rPh sb="19" eb="22">
      <t>ネンガッピ</t>
    </rPh>
    <rPh sb="23" eb="25">
      <t>キサイ</t>
    </rPh>
    <rPh sb="31" eb="33">
      <t>サイゴ</t>
    </rPh>
    <rPh sb="38" eb="40">
      <t>キニュウ</t>
    </rPh>
    <rPh sb="45" eb="46">
      <t>ナ</t>
    </rPh>
    <rPh sb="53" eb="55">
      <t>イミ</t>
    </rPh>
    <rPh sb="64" eb="66">
      <t>ツド</t>
    </rPh>
    <rPh sb="66" eb="68">
      <t>キニュウ</t>
    </rPh>
    <phoneticPr fontId="43"/>
  </si>
  <si>
    <t>※現地確認は個別対応でも可です。</t>
    <rPh sb="1" eb="3">
      <t>ゲンチ</t>
    </rPh>
    <rPh sb="3" eb="5">
      <t>カクニン</t>
    </rPh>
    <rPh sb="6" eb="8">
      <t>コベツ</t>
    </rPh>
    <rPh sb="8" eb="10">
      <t>タイオウ</t>
    </rPh>
    <rPh sb="12" eb="13">
      <t>カ</t>
    </rPh>
    <phoneticPr fontId="43"/>
  </si>
  <si>
    <t>工事担当者</t>
    <rPh sb="0" eb="2">
      <t>コウジ</t>
    </rPh>
    <rPh sb="2" eb="5">
      <t>タントウシャ</t>
    </rPh>
    <phoneticPr fontId="43"/>
  </si>
  <si>
    <t>作成者</t>
    <rPh sb="0" eb="3">
      <t>サクセイシャ</t>
    </rPh>
    <phoneticPr fontId="43"/>
  </si>
  <si>
    <t>上田市担当者</t>
    <rPh sb="0" eb="3">
      <t>ウエダシ</t>
    </rPh>
    <rPh sb="3" eb="6">
      <t>タントウシャ</t>
    </rPh>
    <phoneticPr fontId="43"/>
  </si>
  <si>
    <t>水路</t>
    <rPh sb="0" eb="2">
      <t>ノウドウ</t>
    </rPh>
    <phoneticPr fontId="58"/>
  </si>
  <si>
    <t>農道</t>
    <rPh sb="0" eb="2">
      <t>ノウドウ</t>
    </rPh>
    <phoneticPr fontId="58"/>
  </si>
  <si>
    <t>ため池　</t>
    <rPh sb="2" eb="3">
      <t>イケ</t>
    </rPh>
    <phoneticPr fontId="58"/>
  </si>
  <si>
    <t>農地</t>
    <rPh sb="0" eb="2">
      <t>ノウチ</t>
    </rPh>
    <phoneticPr fontId="58"/>
  </si>
  <si>
    <t>工事箇所</t>
    <rPh sb="2" eb="4">
      <t>カショ</t>
    </rPh>
    <phoneticPr fontId="43"/>
  </si>
  <si>
    <r>
      <t>　振込先：　　　銀行　　　　支店　　　</t>
    </r>
    <r>
      <rPr>
        <u/>
        <sz val="11"/>
        <color indexed="8"/>
        <rFont val="ＭＳ Ｐ明朝"/>
        <family val="1"/>
        <charset val="128"/>
      </rPr>
      <t>振込金額　　     　　　円</t>
    </r>
    <rPh sb="1" eb="3">
      <t>フリコミ</t>
    </rPh>
    <rPh sb="3" eb="4">
      <t>サキ</t>
    </rPh>
    <rPh sb="8" eb="10">
      <t>ギンコウ</t>
    </rPh>
    <rPh sb="14" eb="16">
      <t>シテン</t>
    </rPh>
    <rPh sb="19" eb="21">
      <t>フリコミ</t>
    </rPh>
    <rPh sb="21" eb="23">
      <t>キンガク</t>
    </rPh>
    <rPh sb="33" eb="34">
      <t>エン</t>
    </rPh>
    <phoneticPr fontId="43"/>
  </si>
  <si>
    <t xml:space="preserve"> 組織の
住所・担当者</t>
    <rPh sb="1" eb="3">
      <t>ソシキ</t>
    </rPh>
    <rPh sb="5" eb="7">
      <t>ジュウショ</t>
    </rPh>
    <rPh sb="8" eb="11">
      <t>タントウシャ</t>
    </rPh>
    <phoneticPr fontId="58"/>
  </si>
  <si>
    <t>所長
課長</t>
    <rPh sb="0" eb="2">
      <t>ショチョウ</t>
    </rPh>
    <rPh sb="3" eb="5">
      <t>カチョウ</t>
    </rPh>
    <phoneticPr fontId="58"/>
  </si>
  <si>
    <t>補佐</t>
    <rPh sb="0" eb="2">
      <t>ホサ</t>
    </rPh>
    <phoneticPr fontId="58"/>
  </si>
  <si>
    <t>上田市農地整備課・地域農地整備事務所</t>
    <rPh sb="3" eb="5">
      <t>ノウチ</t>
    </rPh>
    <rPh sb="5" eb="7">
      <t>セイビ</t>
    </rPh>
    <rPh sb="7" eb="8">
      <t>カ</t>
    </rPh>
    <rPh sb="8" eb="10">
      <t>チイ</t>
    </rPh>
    <rPh sb="13" eb="15">
      <t>セイビ</t>
    </rPh>
    <rPh sb="15" eb="18">
      <t>ジムショ</t>
    </rPh>
    <phoneticPr fontId="43"/>
  </si>
  <si>
    <t>施工箇所の地区名</t>
    <phoneticPr fontId="58"/>
  </si>
  <si>
    <t>円</t>
    <phoneticPr fontId="58"/>
  </si>
  <si>
    <t>令和　6　年度</t>
    <rPh sb="0" eb="2">
      <t>レイワ</t>
    </rPh>
    <phoneticPr fontId="58"/>
  </si>
  <si>
    <t>上田市多面的機能広域協定運営委員会</t>
    <rPh sb="0" eb="3">
      <t>ウエダシ</t>
    </rPh>
    <rPh sb="3" eb="8">
      <t>タメンテキキノウ</t>
    </rPh>
    <rPh sb="8" eb="17">
      <t>コウイキキョウテイウンエイイインカイ</t>
    </rPh>
    <phoneticPr fontId="58"/>
  </si>
  <si>
    <t>田中　幸雄</t>
    <rPh sb="0" eb="2">
      <t>タナカ</t>
    </rPh>
    <rPh sb="3" eb="5">
      <t>ユキオ</t>
    </rPh>
    <phoneticPr fontId="58"/>
  </si>
  <si>
    <t>発注組織名</t>
    <rPh sb="0" eb="2">
      <t>ハッチュウ</t>
    </rPh>
    <rPh sb="2" eb="5">
      <t>ソシキメイ</t>
    </rPh>
    <phoneticPr fontId="58"/>
  </si>
  <si>
    <t>工事価格(税抜き)</t>
    <rPh sb="0" eb="2">
      <t>コウジ</t>
    </rPh>
    <rPh sb="2" eb="4">
      <t>カカク</t>
    </rPh>
    <rPh sb="5" eb="6">
      <t>ゼイ</t>
    </rPh>
    <rPh sb="6" eb="7">
      <t>ヌ</t>
    </rPh>
    <phoneticPr fontId="58"/>
  </si>
  <si>
    <t>（押印省略）</t>
    <rPh sb="1" eb="3">
      <t>オウイン</t>
    </rPh>
    <rPh sb="3" eb="5">
      <t>ショウリャク</t>
    </rPh>
    <phoneticPr fontId="43"/>
  </si>
  <si>
    <t>〇〇水土里会</t>
    <rPh sb="2" eb="6">
      <t>ミドリカイ</t>
    </rPh>
    <phoneticPr fontId="58"/>
  </si>
  <si>
    <t>用水路更新工事</t>
    <rPh sb="0" eb="7">
      <t>ヨウスイロコウシンコウジ</t>
    </rPh>
    <phoneticPr fontId="58"/>
  </si>
  <si>
    <t>上田市〇〇（△△）</t>
    <rPh sb="0" eb="3">
      <t>ウエダシ</t>
    </rPh>
    <phoneticPr fontId="58"/>
  </si>
  <si>
    <t>①</t>
    <phoneticPr fontId="43"/>
  </si>
  <si>
    <t>ｍ</t>
    <phoneticPr fontId="43"/>
  </si>
  <si>
    <t>箇所</t>
    <rPh sb="0" eb="2">
      <t>カショ</t>
    </rPh>
    <phoneticPr fontId="43"/>
  </si>
  <si>
    <t>←発注組織を記載</t>
    <rPh sb="1" eb="3">
      <t>ハッチュウ</t>
    </rPh>
    <rPh sb="3" eb="5">
      <t>ソシキ</t>
    </rPh>
    <rPh sb="5" eb="6">
      <t>シャメイ</t>
    </rPh>
    <rPh sb="6" eb="8">
      <t>キサイ</t>
    </rPh>
    <phoneticPr fontId="43"/>
  </si>
  <si>
    <t>職</t>
    <rPh sb="0" eb="1">
      <t>ショク</t>
    </rPh>
    <phoneticPr fontId="58"/>
  </si>
  <si>
    <t>〇〇</t>
    <phoneticPr fontId="58"/>
  </si>
  <si>
    <t>○○○○</t>
    <phoneticPr fontId="58"/>
  </si>
  <si>
    <t>←通知する際の、代表者印（会長印、代表印等）の押印は省略します。</t>
    <rPh sb="1" eb="3">
      <t>ツウチ</t>
    </rPh>
    <rPh sb="26" eb="28">
      <t>ショウリャク</t>
    </rPh>
    <phoneticPr fontId="43"/>
  </si>
  <si>
    <t>令和 6 年度</t>
    <phoneticPr fontId="58"/>
  </si>
  <si>
    <t>(株)A建設</t>
    <rPh sb="0" eb="3">
      <t>カブ</t>
    </rPh>
    <rPh sb="4" eb="6">
      <t>ケンセツ</t>
    </rPh>
    <phoneticPr fontId="58"/>
  </si>
  <si>
    <t>(有)B建設</t>
    <rPh sb="0" eb="3">
      <t>ユウ</t>
    </rPh>
    <rPh sb="4" eb="6">
      <t>ケンセツ</t>
    </rPh>
    <phoneticPr fontId="58"/>
  </si>
  <si>
    <t>C建設(株)</t>
    <rPh sb="1" eb="3">
      <t>ケンセツ</t>
    </rPh>
    <rPh sb="3" eb="6">
      <t>カブ</t>
    </rPh>
    <phoneticPr fontId="58"/>
  </si>
  <si>
    <r>
      <t>↓設計金額又は概算工事費により確定された見積業者数に応じた業者を記入</t>
    </r>
    <r>
      <rPr>
        <b/>
        <sz val="18"/>
        <color indexed="10"/>
        <rFont val="HGｺﾞｼｯｸM"/>
        <family val="3"/>
        <charset val="128"/>
      </rPr>
      <t>（５０万円超は３者以上）</t>
    </r>
    <phoneticPr fontId="58"/>
  </si>
  <si>
    <t>落札</t>
  </si>
  <si>
    <t>○○　○○</t>
    <phoneticPr fontId="58"/>
  </si>
  <si>
    <t>△△　△△</t>
    <phoneticPr fontId="58"/>
  </si>
  <si>
    <t>□□　□□</t>
    <phoneticPr fontId="58"/>
  </si>
  <si>
    <t>長野県上田市○○</t>
    <rPh sb="0" eb="3">
      <t>ナガノケン</t>
    </rPh>
    <rPh sb="3" eb="6">
      <t>ウエダシ</t>
    </rPh>
    <phoneticPr fontId="58"/>
  </si>
  <si>
    <t>長野県上田市△△</t>
    <rPh sb="0" eb="3">
      <t>ナガノケン</t>
    </rPh>
    <rPh sb="3" eb="6">
      <t>ウエダシ</t>
    </rPh>
    <phoneticPr fontId="58"/>
  </si>
  <si>
    <t>長野県上田市□□</t>
    <rPh sb="0" eb="6">
      <t>ナガノケンウエダシ</t>
    </rPh>
    <phoneticPr fontId="58"/>
  </si>
  <si>
    <t>担当者職氏名　</t>
    <rPh sb="0" eb="2">
      <t>タントウ</t>
    </rPh>
    <rPh sb="2" eb="3">
      <t>シャ</t>
    </rPh>
    <rPh sb="3" eb="4">
      <t>ショク</t>
    </rPh>
    <rPh sb="4" eb="6">
      <t>シメイ</t>
    </rPh>
    <phoneticPr fontId="58"/>
  </si>
  <si>
    <t>債権者
住所
氏名</t>
    <rPh sb="8" eb="10">
      <t>シメイ</t>
    </rPh>
    <phoneticPr fontId="58"/>
  </si>
  <si>
    <t>（上田市.R6.4）</t>
    <phoneticPr fontId="43"/>
  </si>
  <si>
    <t>建設工事請負契約書</t>
    <phoneticPr fontId="43"/>
  </si>
  <si>
    <t>２　工 事 場 所</t>
    <phoneticPr fontId="43"/>
  </si>
  <si>
    <t>４　請負代金額</t>
    <phoneticPr fontId="43"/>
  </si>
  <si>
    <t>うち取引に係る消費税及び地方消費税の額</t>
    <rPh sb="18" eb="19">
      <t>ガク</t>
    </rPh>
    <phoneticPr fontId="43"/>
  </si>
  <si>
    <t>５　契約保証金</t>
    <phoneticPr fontId="43"/>
  </si>
  <si>
    <t>□保証金納付　　□金融機関等の保証　　□履行保証保険契約</t>
    <rPh sb="1" eb="4">
      <t>ホショウキン</t>
    </rPh>
    <rPh sb="4" eb="6">
      <t>ノウフ</t>
    </rPh>
    <rPh sb="9" eb="11">
      <t>キンユウ</t>
    </rPh>
    <rPh sb="11" eb="13">
      <t>キカン</t>
    </rPh>
    <rPh sb="13" eb="14">
      <t>トウ</t>
    </rPh>
    <rPh sb="15" eb="17">
      <t>ホショウ</t>
    </rPh>
    <rPh sb="20" eb="22">
      <t>リコウ</t>
    </rPh>
    <rPh sb="22" eb="24">
      <t>ホショウ</t>
    </rPh>
    <rPh sb="24" eb="26">
      <t>ホケン</t>
    </rPh>
    <rPh sb="26" eb="28">
      <t>ケイヤク</t>
    </rPh>
    <phoneticPr fontId="43"/>
  </si>
  <si>
    <t>□工事履行保証契約</t>
    <rPh sb="1" eb="3">
      <t>コウジ</t>
    </rPh>
    <rPh sb="3" eb="5">
      <t>リコウ</t>
    </rPh>
    <rPh sb="5" eb="7">
      <t>ホショウ</t>
    </rPh>
    <rPh sb="7" eb="9">
      <t>ケイヤク</t>
    </rPh>
    <phoneticPr fontId="43"/>
  </si>
  <si>
    <t>(契約保証金)</t>
    <phoneticPr fontId="43"/>
  </si>
  <si>
    <t>第124条　予算執行者等は、契約を締結したときは、直ちに契約者をして契約金額(公有財産電子入札に付する場合にあっては、予定価格)の100分の10以上の金</t>
    <phoneticPr fontId="43"/>
  </si>
  <si>
    <t>　額の契約保証金を納付させなければならない。</t>
    <phoneticPr fontId="43"/>
  </si>
  <si>
    <t>2　契約の変更により、契約金額に増減が生じたときは、これに相当する契約保証金を追加納付させ、又は還付するものとする。ただし、市長が特に認めた場</t>
    <phoneticPr fontId="43"/>
  </si>
  <si>
    <t>　合は、この限りでない。</t>
    <phoneticPr fontId="43"/>
  </si>
  <si>
    <t>3　第110条第2項及び第3項の規定は、契約保証金について準用する。この場合において、同条第2項第51号中「金融機関」とあるのは「金融機関又は保証事業</t>
    <phoneticPr fontId="43"/>
  </si>
  <si>
    <t>　会社(公共工事の前払金保証事業に関する法律(昭和27年法律第184号)第2条第4項に規定する保証事業会社をいう。)」と読み替えるものとする。</t>
    <phoneticPr fontId="43"/>
  </si>
  <si>
    <t>4　前3項の規定にかかわらず、契約者が次のいずれかに該当するときは、契約保証金の全部又は一部を納付させないことができる。ただし、契約者が契約を履</t>
    <phoneticPr fontId="43"/>
  </si>
  <si>
    <t>　行しないときは、納付させないこととした金額に相当する額を徴収する旨を契約の条件としておかなければならない。</t>
    <phoneticPr fontId="43"/>
  </si>
  <si>
    <t>　(1)　契約者が保険会社との間に市を被保険者とする履行保証保険契約を締結したとき。</t>
    <phoneticPr fontId="43"/>
  </si>
  <si>
    <t>　(2)　契約者から委託を受けた保険会社、銀行その他市長が指定する金融機関と工事履行保証契約を締結したとき。</t>
    <phoneticPr fontId="43"/>
  </si>
  <si>
    <t>　(3)　契約者が過去2年間に国又は地方公共団体と種類及び規模を同じくする契約を2回以上にわたって誠実に履行した実績を有する者であり、かつ、当該契</t>
    <phoneticPr fontId="43"/>
  </si>
  <si>
    <t>　(4)　契約者が、法令に基づき延納が認められる場合において、確実な担保を提供したとき。</t>
    <phoneticPr fontId="43"/>
  </si>
  <si>
    <t>　（5)　契約者が次条の規定による契約保証人を立てたとき。</t>
    <phoneticPr fontId="43"/>
  </si>
  <si>
    <t>　(6)　物品を売り払う契約を締結する場合において、契約者が売払代金を即納するとき。</t>
    <phoneticPr fontId="43"/>
  </si>
  <si>
    <t>　(7)　契約金額が50万円未満であり、かつ、契約者が契約を確実に履行するものと認められるとき。</t>
    <phoneticPr fontId="43"/>
  </si>
  <si>
    <t>　(8)　国若しくは公社、公団、公庫等の政府関係機関又は地方公共団体若しくは公共団体と契約するとき。</t>
    <phoneticPr fontId="43"/>
  </si>
  <si>
    <t>　(9)　前各号に定めるもののほか、随意契約による場合において、契約の性質又は目的により契約保証金を納付させることが困難であり、かつ、契約者が契</t>
    <phoneticPr fontId="43"/>
  </si>
  <si>
    <t>　　約を履行しないこととなるおそれがないとき。</t>
    <phoneticPr fontId="43"/>
  </si>
  <si>
    <t>　　　　(令5規則19・一部改正)</t>
    <phoneticPr fontId="43"/>
  </si>
  <si>
    <t>□その他</t>
    <rPh sb="3" eb="4">
      <t>タ</t>
    </rPh>
    <phoneticPr fontId="43"/>
  </si>
  <si>
    <t>契約保証金額</t>
    <rPh sb="0" eb="2">
      <t>ケイヤク</t>
    </rPh>
    <rPh sb="2" eb="4">
      <t>ホショウ</t>
    </rPh>
    <rPh sb="4" eb="6">
      <t>キンガク</t>
    </rPh>
    <phoneticPr fontId="43"/>
  </si>
  <si>
    <t>６　建設発生土の搬出先等　　　　仕様書に定めるとおり</t>
    <rPh sb="2" eb="4">
      <t>ケンセツ</t>
    </rPh>
    <rPh sb="4" eb="7">
      <t>ハッセイド</t>
    </rPh>
    <rPh sb="8" eb="10">
      <t>ハンシュツ</t>
    </rPh>
    <rPh sb="10" eb="11">
      <t>サキ</t>
    </rPh>
    <rPh sb="11" eb="12">
      <t>トウ</t>
    </rPh>
    <rPh sb="16" eb="19">
      <t>シヨウショ</t>
    </rPh>
    <rPh sb="20" eb="21">
      <t>サダ</t>
    </rPh>
    <phoneticPr fontId="43"/>
  </si>
  <si>
    <t>７　解体工事に要する費用　　　　別紙のとおり</t>
    <phoneticPr fontId="43"/>
  </si>
  <si>
    <t>　の規定に準じて免除</t>
    <rPh sb="5" eb="6">
      <t>ジュン</t>
    </rPh>
    <rPh sb="8" eb="10">
      <t>メンジョ</t>
    </rPh>
    <phoneticPr fontId="43"/>
  </si>
  <si>
    <t>１　工  事   名　</t>
    <phoneticPr fontId="43"/>
  </si>
  <si>
    <t>３  工       期　　</t>
    <phoneticPr fontId="43"/>
  </si>
  <si>
    <r>
      <t>　　</t>
    </r>
    <r>
      <rPr>
        <u/>
        <sz val="12"/>
        <color indexed="10"/>
        <rFont val="ＭＳ ゴシック"/>
        <family val="3"/>
        <charset val="128"/>
      </rPr>
      <t>約を確実に履行するものと認められるとき。</t>
    </r>
    <phoneticPr fontId="43"/>
  </si>
  <si>
    <t>　上記の工事について、発注者と受注者は、各々の対等な立場における合意に基</t>
    <rPh sb="1" eb="3">
      <t>ジョウキ</t>
    </rPh>
    <rPh sb="4" eb="6">
      <t>コウジ</t>
    </rPh>
    <rPh sb="11" eb="14">
      <t>ハッチュウシャ</t>
    </rPh>
    <rPh sb="15" eb="18">
      <t>ジュチュウシャ</t>
    </rPh>
    <rPh sb="20" eb="22">
      <t>オノオノ</t>
    </rPh>
    <rPh sb="23" eb="25">
      <t>タイトウ</t>
    </rPh>
    <rPh sb="26" eb="28">
      <t>タチバ</t>
    </rPh>
    <rPh sb="32" eb="34">
      <t>ゴウイ</t>
    </rPh>
    <rPh sb="35" eb="36">
      <t>モト</t>
    </rPh>
    <phoneticPr fontId="43"/>
  </si>
  <si>
    <t>づいて、別添の条項によって公正な請負契約を締結し、信義に従って誠実にこれ</t>
    <rPh sb="4" eb="6">
      <t>ベッテン</t>
    </rPh>
    <rPh sb="7" eb="9">
      <t>ジョウコウ</t>
    </rPh>
    <rPh sb="13" eb="15">
      <t>コウセイ</t>
    </rPh>
    <rPh sb="16" eb="18">
      <t>ウケオイ</t>
    </rPh>
    <rPh sb="18" eb="20">
      <t>ケイヤク</t>
    </rPh>
    <rPh sb="21" eb="23">
      <t>テイケツ</t>
    </rPh>
    <rPh sb="25" eb="27">
      <t>シンギ</t>
    </rPh>
    <rPh sb="28" eb="29">
      <t>シタガ</t>
    </rPh>
    <rPh sb="31" eb="33">
      <t>セイジツ</t>
    </rPh>
    <phoneticPr fontId="43"/>
  </si>
  <si>
    <t>を履行するものとする。</t>
    <phoneticPr fontId="43"/>
  </si>
  <si>
    <t>　本契約の証として本書２通を作成し、発注者及び受注者が記名押印の上、各自</t>
    <rPh sb="1" eb="4">
      <t>ホンケイヤク</t>
    </rPh>
    <rPh sb="5" eb="6">
      <t>アカシ</t>
    </rPh>
    <rPh sb="9" eb="11">
      <t>ホンショ</t>
    </rPh>
    <rPh sb="12" eb="13">
      <t>ツウ</t>
    </rPh>
    <rPh sb="14" eb="16">
      <t>サクセイ</t>
    </rPh>
    <rPh sb="18" eb="21">
      <t>ハッチュウシャ</t>
    </rPh>
    <rPh sb="21" eb="22">
      <t>オヨ</t>
    </rPh>
    <rPh sb="23" eb="26">
      <t>ジュチュウシャ</t>
    </rPh>
    <rPh sb="27" eb="29">
      <t>キメイ</t>
    </rPh>
    <rPh sb="29" eb="31">
      <t>オウイン</t>
    </rPh>
    <rPh sb="32" eb="33">
      <t>ウエ</t>
    </rPh>
    <rPh sb="34" eb="36">
      <t>カクジ</t>
    </rPh>
    <phoneticPr fontId="43"/>
  </si>
  <si>
    <t>１通を保有する。</t>
    <phoneticPr fontId="43"/>
  </si>
  <si>
    <t>☑財務規則（平成18年上田市規則第45号）第124条第4項第3号</t>
    <rPh sb="1" eb="3">
      <t>ザイム</t>
    </rPh>
    <rPh sb="3" eb="5">
      <t>キソク</t>
    </rPh>
    <rPh sb="6" eb="8">
      <t>ヘイセイ</t>
    </rPh>
    <rPh sb="10" eb="11">
      <t>ネン</t>
    </rPh>
    <rPh sb="11" eb="14">
      <t>ウエダシ</t>
    </rPh>
    <rPh sb="14" eb="16">
      <t>キソク</t>
    </rPh>
    <rPh sb="16" eb="17">
      <t>ダイ</t>
    </rPh>
    <rPh sb="19" eb="20">
      <t>ゴウ</t>
    </rPh>
    <rPh sb="21" eb="22">
      <t>ダイ</t>
    </rPh>
    <rPh sb="25" eb="26">
      <t>ジョウ</t>
    </rPh>
    <rPh sb="26" eb="27">
      <t>ダイ</t>
    </rPh>
    <rPh sb="28" eb="29">
      <t>コウ</t>
    </rPh>
    <rPh sb="29" eb="30">
      <t>ダイ</t>
    </rPh>
    <rPh sb="31" eb="32">
      <t>ゴウ</t>
    </rPh>
    <phoneticPr fontId="43"/>
  </si>
  <si>
    <t>「取引に係る消費税額及び地方消費税の額」は、消費税法第28条第1項及び第29条並びに地方税法第72条の82及び第72条の83の規定により算出したもので、請負代金額に10/110を乗じて得た額である。</t>
    <phoneticPr fontId="58"/>
  </si>
  <si>
    <t>資源向上支払交付金（施設の長寿命化のための活動）</t>
    <rPh sb="0" eb="4">
      <t>シゲンコウジョウ</t>
    </rPh>
    <rPh sb="4" eb="9">
      <t>シハライコウフキン</t>
    </rPh>
    <rPh sb="10" eb="12">
      <t>シセツ</t>
    </rPh>
    <rPh sb="13" eb="17">
      <t>チョウジュミョウカ</t>
    </rPh>
    <rPh sb="21" eb="23">
      <t>カツドウ</t>
    </rPh>
    <phoneticPr fontId="58"/>
  </si>
  <si>
    <t>２　工 事 場 所</t>
    <phoneticPr fontId="58"/>
  </si>
  <si>
    <t>(</t>
    <phoneticPr fontId="58"/>
  </si>
  <si>
    <t>円)</t>
    <phoneticPr fontId="58"/>
  </si>
  <si>
    <t>これを契約する業者に渡して、印紙の貼付と押印をお願いしてください。</t>
    <rPh sb="3" eb="5">
      <t>ケイヤク</t>
    </rPh>
    <rPh sb="7" eb="9">
      <t>ギョウシャ</t>
    </rPh>
    <rPh sb="10" eb="11">
      <t>ワタ</t>
    </rPh>
    <rPh sb="14" eb="16">
      <t>インシ</t>
    </rPh>
    <rPh sb="17" eb="19">
      <t>テンプ</t>
    </rPh>
    <rPh sb="20" eb="22">
      <t>オウイン</t>
    </rPh>
    <rPh sb="24" eb="25">
      <t>ネガ</t>
    </rPh>
    <phoneticPr fontId="58"/>
  </si>
  <si>
    <t>自動入力になっていますので手入力する箇所はありません。</t>
    <rPh sb="0" eb="2">
      <t>ジドウ</t>
    </rPh>
    <rPh sb="2" eb="4">
      <t>ニュウリョク</t>
    </rPh>
    <rPh sb="13" eb="14">
      <t>テ</t>
    </rPh>
    <rPh sb="14" eb="16">
      <t>ニュウリョク</t>
    </rPh>
    <rPh sb="18" eb="20">
      <t>カショ</t>
    </rPh>
    <phoneticPr fontId="58"/>
  </si>
  <si>
    <t>←必要に応じて組織内における決裁区分を一括記入シートで変更してください。</t>
    <rPh sb="19" eb="23">
      <t>イッカツキニュウ</t>
    </rPh>
    <rPh sb="27" eb="29">
      <t>ヘンコウ</t>
    </rPh>
    <phoneticPr fontId="58"/>
  </si>
  <si>
    <t>〇〇　〇〇</t>
    <phoneticPr fontId="58"/>
  </si>
  <si>
    <t>○○　〇〇</t>
    <phoneticPr fontId="58"/>
  </si>
  <si>
    <t>←工事担当者以外の役職のある方が指名してください。</t>
    <rPh sb="1" eb="3">
      <t>コウジ</t>
    </rPh>
    <rPh sb="3" eb="6">
      <t>タントウシャ</t>
    </rPh>
    <rPh sb="6" eb="8">
      <t>イガイ</t>
    </rPh>
    <rPh sb="9" eb="11">
      <t>ヤクショク</t>
    </rPh>
    <rPh sb="14" eb="15">
      <t>カタ</t>
    </rPh>
    <rPh sb="16" eb="18">
      <t>シメイ</t>
    </rPh>
    <phoneticPr fontId="58"/>
  </si>
  <si>
    <t>←検査員は設計者以外の役職のある方とする</t>
    <rPh sb="11" eb="13">
      <t>ヤクショク</t>
    </rPh>
    <rPh sb="16" eb="17">
      <t>カタ</t>
    </rPh>
    <phoneticPr fontId="58"/>
  </si>
  <si>
    <t>完成検査結果
通知年月日</t>
    <rPh sb="0" eb="2">
      <t>カンセイ</t>
    </rPh>
    <rPh sb="2" eb="4">
      <t>ケンサ</t>
    </rPh>
    <rPh sb="4" eb="6">
      <t>ケッカ</t>
    </rPh>
    <rPh sb="7" eb="9">
      <t>ツウチ</t>
    </rPh>
    <rPh sb="9" eb="12">
      <t>ネンガッピ</t>
    </rPh>
    <phoneticPr fontId="58"/>
  </si>
  <si>
    <t>完成年月日・完成検査年月日・完成検査結果通知年月日</t>
    <rPh sb="14" eb="16">
      <t>カンセイ</t>
    </rPh>
    <rPh sb="16" eb="18">
      <t>ケンサ</t>
    </rPh>
    <rPh sb="18" eb="20">
      <t>ケッカ</t>
    </rPh>
    <rPh sb="20" eb="22">
      <t>ツウチ</t>
    </rPh>
    <rPh sb="22" eb="25">
      <t>ネンガッピ</t>
    </rPh>
    <phoneticPr fontId="58"/>
  </si>
  <si>
    <t>資源向上支払交付金（施設の長寿命化のための活動）</t>
    <rPh sb="0" eb="2">
      <t>シゲン</t>
    </rPh>
    <rPh sb="4" eb="6">
      <t>シハライ</t>
    </rPh>
    <rPh sb="10" eb="12">
      <t>シセツ</t>
    </rPh>
    <rPh sb="21" eb="23">
      <t>カツドウ</t>
    </rPh>
    <phoneticPr fontId="43"/>
  </si>
  <si>
    <t>面積単位換算　100m2＝1a 10000m2=100a=1ha</t>
    <rPh sb="0" eb="2">
      <t>メンセキ</t>
    </rPh>
    <rPh sb="2" eb="4">
      <t>タンイ</t>
    </rPh>
    <rPh sb="4" eb="6">
      <t>カンザン</t>
    </rPh>
    <phoneticPr fontId="58"/>
  </si>
  <si>
    <t>資源向上支払交付金（施設の長寿命化のための活動）</t>
    <rPh sb="0" eb="9">
      <t>シゲンコウジョウシハライコウフキン</t>
    </rPh>
    <rPh sb="10" eb="12">
      <t>シセツ</t>
    </rPh>
    <rPh sb="13" eb="16">
      <t>チョウジュミョウ</t>
    </rPh>
    <rPh sb="16" eb="17">
      <t>カ</t>
    </rPh>
    <rPh sb="21" eb="23">
      <t>カツドウ</t>
    </rPh>
    <phoneticPr fontId="43"/>
  </si>
  <si>
    <r>
      <t>※　竣工時の</t>
    </r>
    <r>
      <rPr>
        <u/>
        <sz val="12"/>
        <rFont val="ＭＳ 明朝"/>
        <family val="1"/>
        <charset val="128"/>
      </rPr>
      <t>引取検査時には、上田市担当課の職員（技術）及び</t>
    </r>
    <r>
      <rPr>
        <u/>
        <sz val="12"/>
        <color indexed="10"/>
        <rFont val="ＭＳ 明朝"/>
        <family val="1"/>
        <charset val="128"/>
      </rPr>
      <t>広域</t>
    </r>
    <r>
      <rPr>
        <u/>
        <sz val="12"/>
        <color indexed="10"/>
        <rFont val="ＭＳ 明朝"/>
        <family val="1"/>
        <charset val="128"/>
      </rPr>
      <t>事務局担当</t>
    </r>
    <r>
      <rPr>
        <u/>
        <sz val="12"/>
        <rFont val="ＭＳ 明朝"/>
        <family val="1"/>
        <charset val="128"/>
      </rPr>
      <t>、組織の役員による立会が</t>
    </r>
    <r>
      <rPr>
        <sz val="12"/>
        <rFont val="ＭＳ 明朝"/>
        <family val="1"/>
        <charset val="128"/>
      </rPr>
      <t>あります。</t>
    </r>
    <rPh sb="2" eb="4">
      <t>シュンコウ</t>
    </rPh>
    <rPh sb="4" eb="5">
      <t>ジ</t>
    </rPh>
    <rPh sb="6" eb="8">
      <t>ヒキトリ</t>
    </rPh>
    <rPh sb="8" eb="10">
      <t>ケンサ</t>
    </rPh>
    <rPh sb="10" eb="11">
      <t>ジ</t>
    </rPh>
    <rPh sb="14" eb="17">
      <t>ウエダシ</t>
    </rPh>
    <rPh sb="17" eb="19">
      <t>タントウ</t>
    </rPh>
    <rPh sb="19" eb="20">
      <t>カ</t>
    </rPh>
    <rPh sb="21" eb="23">
      <t>ショクイン</t>
    </rPh>
    <rPh sb="24" eb="26">
      <t>ギジュツ</t>
    </rPh>
    <rPh sb="27" eb="28">
      <t>オヨ</t>
    </rPh>
    <rPh sb="29" eb="31">
      <t>コウイキ</t>
    </rPh>
    <rPh sb="31" eb="33">
      <t>ジム</t>
    </rPh>
    <rPh sb="33" eb="34">
      <t>キョク</t>
    </rPh>
    <rPh sb="34" eb="36">
      <t>タントウ</t>
    </rPh>
    <rPh sb="37" eb="39">
      <t>ソシキ</t>
    </rPh>
    <rPh sb="40" eb="42">
      <t>ヤクイン</t>
    </rPh>
    <rPh sb="45" eb="47">
      <t>タチアイ</t>
    </rPh>
    <phoneticPr fontId="58"/>
  </si>
  <si>
    <t>見積額</t>
    <rPh sb="0" eb="2">
      <t>ミツモリ</t>
    </rPh>
    <rPh sb="2" eb="3">
      <t>ガク</t>
    </rPh>
    <phoneticPr fontId="58"/>
  </si>
  <si>
    <t>債権者
住所
名称</t>
    <rPh sb="0" eb="3">
      <t>サイケンシャ</t>
    </rPh>
    <phoneticPr fontId="58"/>
  </si>
  <si>
    <t>円</t>
    <rPh sb="0" eb="1">
      <t>エン</t>
    </rPh>
    <phoneticPr fontId="58"/>
  </si>
  <si>
    <t>うち取引に係る消費税及び地方消費税の額</t>
    <rPh sb="18" eb="19">
      <t>ガク</t>
    </rPh>
    <phoneticPr fontId="58"/>
  </si>
  <si>
    <t>４　変更請負代金増加（減少）額</t>
    <rPh sb="9" eb="10">
      <t>カ</t>
    </rPh>
    <rPh sb="11" eb="13">
      <t>ゲンショウ</t>
    </rPh>
    <rPh sb="14" eb="15">
      <t>ガク</t>
    </rPh>
    <phoneticPr fontId="58"/>
  </si>
  <si>
    <t>免除</t>
    <rPh sb="0" eb="2">
      <t>メンジョ</t>
    </rPh>
    <phoneticPr fontId="58"/>
  </si>
  <si>
    <t>６　変更工事の内容</t>
    <phoneticPr fontId="58"/>
  </si>
  <si>
    <t>変更後の契約税抜き金額の算出方法…変更後の契約税抜き金額＝変更後の概算工事費税抜き金額×落札率</t>
    <rPh sb="0" eb="2">
      <t>ヘンコウ</t>
    </rPh>
    <rPh sb="2" eb="3">
      <t>ゴ</t>
    </rPh>
    <rPh sb="4" eb="6">
      <t>ケイヤク</t>
    </rPh>
    <rPh sb="6" eb="7">
      <t>ゼイ</t>
    </rPh>
    <rPh sb="7" eb="8">
      <t>ヌ</t>
    </rPh>
    <rPh sb="9" eb="11">
      <t>キンガク</t>
    </rPh>
    <rPh sb="12" eb="14">
      <t>サンシュツ</t>
    </rPh>
    <rPh sb="14" eb="16">
      <t>ホウホウ</t>
    </rPh>
    <rPh sb="17" eb="19">
      <t>ヘンコウ</t>
    </rPh>
    <rPh sb="19" eb="20">
      <t>ゴ</t>
    </rPh>
    <rPh sb="21" eb="23">
      <t>ケイヤク</t>
    </rPh>
    <rPh sb="23" eb="24">
      <t>ゼイ</t>
    </rPh>
    <rPh sb="24" eb="25">
      <t>ヌ</t>
    </rPh>
    <rPh sb="26" eb="28">
      <t>キンガク</t>
    </rPh>
    <rPh sb="29" eb="31">
      <t>ヘンコウ</t>
    </rPh>
    <rPh sb="31" eb="32">
      <t>ゴ</t>
    </rPh>
    <rPh sb="33" eb="35">
      <t>ガイサン</t>
    </rPh>
    <rPh sb="35" eb="37">
      <t>コウジ</t>
    </rPh>
    <rPh sb="37" eb="38">
      <t>ヒ</t>
    </rPh>
    <rPh sb="38" eb="39">
      <t>ゼイ</t>
    </rPh>
    <rPh sb="39" eb="40">
      <t>ヌ</t>
    </rPh>
    <rPh sb="41" eb="43">
      <t>キンガク</t>
    </rPh>
    <rPh sb="44" eb="47">
      <t>ラクサツリツ</t>
    </rPh>
    <phoneticPr fontId="58"/>
  </si>
  <si>
    <t>←変更後の契約税抜き金額（千円未満切り捨て）</t>
    <rPh sb="1" eb="3">
      <t>ヘンコウ</t>
    </rPh>
    <rPh sb="3" eb="4">
      <t>ゴ</t>
    </rPh>
    <rPh sb="5" eb="7">
      <t>ケイヤク</t>
    </rPh>
    <rPh sb="7" eb="8">
      <t>ゼイ</t>
    </rPh>
    <rPh sb="8" eb="9">
      <t>ヌ</t>
    </rPh>
    <rPh sb="10" eb="12">
      <t>キンガク</t>
    </rPh>
    <rPh sb="13" eb="15">
      <t>センエン</t>
    </rPh>
    <rPh sb="15" eb="17">
      <t>ミマン</t>
    </rPh>
    <rPh sb="17" eb="18">
      <t>キ</t>
    </rPh>
    <rPh sb="19" eb="20">
      <t>ス</t>
    </rPh>
    <phoneticPr fontId="58"/>
  </si>
  <si>
    <t>※見積書の場合落札率が100％なので上記の計算は必要ない場合が多い</t>
    <rPh sb="1" eb="4">
      <t>ミツモリショ</t>
    </rPh>
    <rPh sb="5" eb="7">
      <t>バアイ</t>
    </rPh>
    <rPh sb="7" eb="9">
      <t>ラクサツ</t>
    </rPh>
    <rPh sb="9" eb="10">
      <t>リツ</t>
    </rPh>
    <rPh sb="18" eb="20">
      <t>ジョウキ</t>
    </rPh>
    <rPh sb="21" eb="23">
      <t>ケイサン</t>
    </rPh>
    <rPh sb="24" eb="26">
      <t>ヒツヨウ</t>
    </rPh>
    <rPh sb="28" eb="30">
      <t>バアイ</t>
    </rPh>
    <rPh sb="31" eb="32">
      <t>オオ</t>
    </rPh>
    <phoneticPr fontId="58"/>
  </si>
  <si>
    <t>※入札の場合は落札率があり得るので上記の計算が必要</t>
    <rPh sb="1" eb="3">
      <t>ニュウサツ</t>
    </rPh>
    <rPh sb="4" eb="6">
      <t>バアイ</t>
    </rPh>
    <rPh sb="7" eb="9">
      <t>ラクサツ</t>
    </rPh>
    <rPh sb="9" eb="10">
      <t>リツ</t>
    </rPh>
    <rPh sb="13" eb="14">
      <t>エ</t>
    </rPh>
    <rPh sb="17" eb="19">
      <t>ジョウキ</t>
    </rPh>
    <rPh sb="20" eb="22">
      <t>ケイサン</t>
    </rPh>
    <rPh sb="23" eb="25">
      <t>ヒツヨウ</t>
    </rPh>
    <phoneticPr fontId="58"/>
  </si>
  <si>
    <t>（見積金額又は設計額）</t>
    <rPh sb="1" eb="3">
      <t>ミツモリ</t>
    </rPh>
    <rPh sb="3" eb="5">
      <t>キンガク</t>
    </rPh>
    <rPh sb="5" eb="6">
      <t>マタ</t>
    </rPh>
    <rPh sb="7" eb="9">
      <t>セッケイ</t>
    </rPh>
    <rPh sb="9" eb="10">
      <t>ガク</t>
    </rPh>
    <phoneticPr fontId="58"/>
  </si>
  <si>
    <t>（見積金額又は入札金額）</t>
    <rPh sb="1" eb="3">
      <t>ミツモリ</t>
    </rPh>
    <rPh sb="3" eb="5">
      <t>キンガク</t>
    </rPh>
    <rPh sb="5" eb="6">
      <t>マタ</t>
    </rPh>
    <rPh sb="7" eb="9">
      <t>ニュウサツ</t>
    </rPh>
    <rPh sb="9" eb="10">
      <t>キン</t>
    </rPh>
    <rPh sb="10" eb="11">
      <t>ガク</t>
    </rPh>
    <phoneticPr fontId="58"/>
  </si>
  <si>
    <t>円　）</t>
    <phoneticPr fontId="58"/>
  </si>
  <si>
    <t>５　変更後請負代金額</t>
    <rPh sb="4" eb="5">
      <t>ゴ</t>
    </rPh>
    <phoneticPr fontId="58"/>
  </si>
  <si>
    <t>６　その他　　　変更請書についても、原請書において定めた事項は遵守します。</t>
    <rPh sb="18" eb="19">
      <t>モト</t>
    </rPh>
    <phoneticPr fontId="58"/>
  </si>
  <si>
    <t>面積単位はｍ2で記入　但し、数値が大きくなる場合はａ、haに換算してください</t>
    <rPh sb="0" eb="2">
      <t>メンセキ</t>
    </rPh>
    <rPh sb="2" eb="4">
      <t>タンイ</t>
    </rPh>
    <rPh sb="8" eb="10">
      <t>キニュウ</t>
    </rPh>
    <rPh sb="11" eb="12">
      <t>タダ</t>
    </rPh>
    <rPh sb="14" eb="16">
      <t>スウチ</t>
    </rPh>
    <rPh sb="17" eb="18">
      <t>オオ</t>
    </rPh>
    <rPh sb="22" eb="24">
      <t>バアイ</t>
    </rPh>
    <rPh sb="30" eb="32">
      <t>カンザン</t>
    </rPh>
    <phoneticPr fontId="58"/>
  </si>
  <si>
    <t xml:space="preserve"> 仕　　様　　書</t>
    <rPh sb="1" eb="2">
      <t>シ</t>
    </rPh>
    <rPh sb="4" eb="5">
      <t>サマ</t>
    </rPh>
    <rPh sb="7" eb="8">
      <t>ショ</t>
    </rPh>
    <phoneticPr fontId="102"/>
  </si>
  <si>
    <t>1　工事名</t>
    <rPh sb="2" eb="4">
      <t>コウジ</t>
    </rPh>
    <rPh sb="4" eb="5">
      <t>メイ</t>
    </rPh>
    <phoneticPr fontId="102"/>
  </si>
  <si>
    <t>2　工事個所</t>
    <rPh sb="2" eb="4">
      <t>コウジ</t>
    </rPh>
    <rPh sb="4" eb="6">
      <t>カショ</t>
    </rPh>
    <phoneticPr fontId="102"/>
  </si>
  <si>
    <t>4　現場の状況、条件</t>
    <rPh sb="2" eb="4">
      <t>ゲンバ</t>
    </rPh>
    <rPh sb="5" eb="7">
      <t>ジョウキョウ</t>
    </rPh>
    <rPh sb="8" eb="10">
      <t>ジョウケン</t>
    </rPh>
    <phoneticPr fontId="102"/>
  </si>
  <si>
    <t>5　工事内容（仕様）</t>
    <rPh sb="2" eb="4">
      <t>コウジ</t>
    </rPh>
    <rPh sb="4" eb="6">
      <t>ナイヨウ</t>
    </rPh>
    <rPh sb="7" eb="9">
      <t>シヨウ</t>
    </rPh>
    <phoneticPr fontId="102"/>
  </si>
  <si>
    <t>6　その他</t>
    <rPh sb="4" eb="5">
      <t>タ</t>
    </rPh>
    <phoneticPr fontId="102"/>
  </si>
  <si>
    <t>・</t>
    <phoneticPr fontId="102"/>
  </si>
  <si>
    <t>工事を施工する際、通行規制等が必要な場合には、通行制限申請書等必要な</t>
    <rPh sb="0" eb="2">
      <t>コウジ</t>
    </rPh>
    <rPh sb="3" eb="5">
      <t>セコウ</t>
    </rPh>
    <rPh sb="7" eb="8">
      <t>サイ</t>
    </rPh>
    <rPh sb="9" eb="11">
      <t>ツウコウ</t>
    </rPh>
    <rPh sb="11" eb="13">
      <t>キセイ</t>
    </rPh>
    <rPh sb="13" eb="14">
      <t>トウ</t>
    </rPh>
    <rPh sb="15" eb="17">
      <t>ヒツヨウ</t>
    </rPh>
    <rPh sb="18" eb="19">
      <t>バ</t>
    </rPh>
    <rPh sb="19" eb="20">
      <t>ア</t>
    </rPh>
    <rPh sb="23" eb="25">
      <t>ツウコウ</t>
    </rPh>
    <rPh sb="25" eb="27">
      <t>セイゲン</t>
    </rPh>
    <rPh sb="27" eb="30">
      <t>シンセイショ</t>
    </rPh>
    <rPh sb="30" eb="31">
      <t>トウ</t>
    </rPh>
    <rPh sb="31" eb="33">
      <t>ヒツヨウ</t>
    </rPh>
    <phoneticPr fontId="102"/>
  </si>
  <si>
    <t>その他、不明な点等ありましたら、担当者に問い合わせください。</t>
    <rPh sb="2" eb="3">
      <t>タ</t>
    </rPh>
    <rPh sb="4" eb="6">
      <t>フメイ</t>
    </rPh>
    <rPh sb="7" eb="8">
      <t>テン</t>
    </rPh>
    <rPh sb="8" eb="9">
      <t>トウ</t>
    </rPh>
    <rPh sb="16" eb="19">
      <t>タントウシャ</t>
    </rPh>
    <rPh sb="20" eb="21">
      <t>ト</t>
    </rPh>
    <rPh sb="22" eb="23">
      <t>ア</t>
    </rPh>
    <phoneticPr fontId="102"/>
  </si>
  <si>
    <t>担当者名</t>
    <rPh sb="0" eb="2">
      <t>タントウ</t>
    </rPh>
    <rPh sb="2" eb="3">
      <t>シャ</t>
    </rPh>
    <rPh sb="3" eb="4">
      <t>メイ</t>
    </rPh>
    <phoneticPr fontId="102"/>
  </si>
  <si>
    <t>携帯番号</t>
    <rPh sb="0" eb="2">
      <t>ケイタイ</t>
    </rPh>
    <rPh sb="2" eb="4">
      <t>バンゴウ</t>
    </rPh>
    <phoneticPr fontId="102"/>
  </si>
  <si>
    <t>7　提出書類</t>
    <rPh sb="2" eb="4">
      <t>テイシュツ</t>
    </rPh>
    <rPh sb="4" eb="6">
      <t>ショルイ</t>
    </rPh>
    <phoneticPr fontId="102"/>
  </si>
  <si>
    <t>時期</t>
    <rPh sb="0" eb="2">
      <t>ジキ</t>
    </rPh>
    <phoneticPr fontId="102"/>
  </si>
  <si>
    <t>書　　類</t>
    <rPh sb="0" eb="1">
      <t>ショ</t>
    </rPh>
    <rPh sb="3" eb="4">
      <t>タグイ</t>
    </rPh>
    <phoneticPr fontId="102"/>
  </si>
  <si>
    <t>備　　　考</t>
    <rPh sb="0" eb="1">
      <t>ビ</t>
    </rPh>
    <rPh sb="4" eb="5">
      <t>コウ</t>
    </rPh>
    <phoneticPr fontId="102"/>
  </si>
  <si>
    <t>着工前</t>
    <rPh sb="0" eb="2">
      <t>チャッコウ</t>
    </rPh>
    <rPh sb="2" eb="3">
      <t>マエ</t>
    </rPh>
    <phoneticPr fontId="102"/>
  </si>
  <si>
    <t>工事請負契約書</t>
    <rPh sb="0" eb="2">
      <t>コウジ</t>
    </rPh>
    <rPh sb="2" eb="4">
      <t>ウケオイ</t>
    </rPh>
    <rPh sb="4" eb="7">
      <t>ケイヤクショ</t>
    </rPh>
    <phoneticPr fontId="102"/>
  </si>
  <si>
    <t>印紙を貼り2部提出のこと（一部返送します）</t>
    <rPh sb="0" eb="2">
      <t>インシ</t>
    </rPh>
    <rPh sb="3" eb="4">
      <t>ハ</t>
    </rPh>
    <rPh sb="6" eb="7">
      <t>ブ</t>
    </rPh>
    <rPh sb="7" eb="9">
      <t>テイシュツ</t>
    </rPh>
    <rPh sb="13" eb="15">
      <t>イチブ</t>
    </rPh>
    <rPh sb="15" eb="17">
      <t>ヘンソウ</t>
    </rPh>
    <phoneticPr fontId="102"/>
  </si>
  <si>
    <t>印紙を貼り1部提出のこと</t>
    <rPh sb="0" eb="2">
      <t>インシ</t>
    </rPh>
    <rPh sb="3" eb="4">
      <t>ハ</t>
    </rPh>
    <rPh sb="6" eb="7">
      <t>ブ</t>
    </rPh>
    <rPh sb="7" eb="9">
      <t>テイシュツ</t>
    </rPh>
    <phoneticPr fontId="102"/>
  </si>
  <si>
    <t>建設工事保険の写し</t>
    <rPh sb="0" eb="6">
      <t>ケンセツコウジホケン</t>
    </rPh>
    <rPh sb="7" eb="8">
      <t>ウツ</t>
    </rPh>
    <phoneticPr fontId="102"/>
  </si>
  <si>
    <t>工程表・着手届・現場代理人及び主任技術者届</t>
    <rPh sb="0" eb="3">
      <t>コウテイヒョウ</t>
    </rPh>
    <rPh sb="4" eb="6">
      <t>チャクシュ</t>
    </rPh>
    <rPh sb="6" eb="7">
      <t>トドケ</t>
    </rPh>
    <rPh sb="8" eb="10">
      <t>ゲンバ</t>
    </rPh>
    <rPh sb="10" eb="13">
      <t>ダイリニン</t>
    </rPh>
    <rPh sb="13" eb="14">
      <t>オヨ</t>
    </rPh>
    <rPh sb="15" eb="17">
      <t>シュニン</t>
    </rPh>
    <rPh sb="17" eb="20">
      <t>ギジュツシャ</t>
    </rPh>
    <rPh sb="20" eb="21">
      <t>トドケ</t>
    </rPh>
    <phoneticPr fontId="102"/>
  </si>
  <si>
    <t>下請業務があれば下請通知書を添付のこと</t>
    <rPh sb="0" eb="2">
      <t>シタウケ</t>
    </rPh>
    <rPh sb="2" eb="4">
      <t>ギョウム</t>
    </rPh>
    <rPh sb="8" eb="10">
      <t>シタウケ</t>
    </rPh>
    <rPh sb="10" eb="13">
      <t>ツウチショ</t>
    </rPh>
    <rPh sb="14" eb="16">
      <t>テンプ</t>
    </rPh>
    <phoneticPr fontId="102"/>
  </si>
  <si>
    <t>施工中</t>
    <rPh sb="0" eb="3">
      <t>セコウチュウ</t>
    </rPh>
    <phoneticPr fontId="102"/>
  </si>
  <si>
    <t>施工協議書</t>
    <rPh sb="0" eb="2">
      <t>セコウ</t>
    </rPh>
    <rPh sb="2" eb="5">
      <t>キョウギショ</t>
    </rPh>
    <phoneticPr fontId="102"/>
  </si>
  <si>
    <t>80％予想出来高図</t>
    <rPh sb="3" eb="5">
      <t>ヨソウ</t>
    </rPh>
    <rPh sb="5" eb="8">
      <t>デキダカ</t>
    </rPh>
    <rPh sb="8" eb="9">
      <t>ズ</t>
    </rPh>
    <phoneticPr fontId="102"/>
  </si>
  <si>
    <t>変更となる事項があれば変更協議を行うこと</t>
    <rPh sb="0" eb="2">
      <t>ヘンコウ</t>
    </rPh>
    <rPh sb="5" eb="7">
      <t>ジコウ</t>
    </rPh>
    <rPh sb="11" eb="13">
      <t>ヘンコウ</t>
    </rPh>
    <rPh sb="13" eb="15">
      <t>キョウギ</t>
    </rPh>
    <rPh sb="16" eb="17">
      <t>オコナ</t>
    </rPh>
    <phoneticPr fontId="102"/>
  </si>
  <si>
    <t>竣工時</t>
    <rPh sb="0" eb="2">
      <t>シュンコウ</t>
    </rPh>
    <rPh sb="2" eb="3">
      <t>ジ</t>
    </rPh>
    <phoneticPr fontId="102"/>
  </si>
  <si>
    <t>しゅん工届</t>
    <rPh sb="3" eb="4">
      <t>コウ</t>
    </rPh>
    <rPh sb="4" eb="5">
      <t>トドケ</t>
    </rPh>
    <phoneticPr fontId="102"/>
  </si>
  <si>
    <t>工期内に提出のこと</t>
    <rPh sb="0" eb="2">
      <t>コウキ</t>
    </rPh>
    <rPh sb="2" eb="3">
      <t>ナイ</t>
    </rPh>
    <rPh sb="4" eb="6">
      <t>テイシュツ</t>
    </rPh>
    <phoneticPr fontId="102"/>
  </si>
  <si>
    <t>工事日誌</t>
    <rPh sb="0" eb="2">
      <t>コウジ</t>
    </rPh>
    <rPh sb="2" eb="4">
      <t>ニッシ</t>
    </rPh>
    <phoneticPr fontId="102"/>
  </si>
  <si>
    <t>工事写真</t>
    <rPh sb="0" eb="2">
      <t>コウジ</t>
    </rPh>
    <rPh sb="2" eb="4">
      <t>シャシン</t>
    </rPh>
    <phoneticPr fontId="102"/>
  </si>
  <si>
    <t>着手・完了、完成時に目視できない箇所等</t>
    <rPh sb="0" eb="2">
      <t>チャクシュ</t>
    </rPh>
    <rPh sb="3" eb="5">
      <t>カンリョウ</t>
    </rPh>
    <rPh sb="6" eb="9">
      <t>カンセイジ</t>
    </rPh>
    <rPh sb="10" eb="12">
      <t>モクシ</t>
    </rPh>
    <rPh sb="16" eb="18">
      <t>カショ</t>
    </rPh>
    <rPh sb="18" eb="19">
      <t>トウ</t>
    </rPh>
    <phoneticPr fontId="102"/>
  </si>
  <si>
    <t>建設副産物（マニフェスト）</t>
    <rPh sb="0" eb="2">
      <t>ケンセツ</t>
    </rPh>
    <rPh sb="2" eb="5">
      <t>フクサンブツ</t>
    </rPh>
    <phoneticPr fontId="102"/>
  </si>
  <si>
    <t>100％出来高図・出来高管理図</t>
    <rPh sb="4" eb="7">
      <t>デキダカ</t>
    </rPh>
    <rPh sb="7" eb="8">
      <t>ズ</t>
    </rPh>
    <rPh sb="9" eb="12">
      <t>デキダカ</t>
    </rPh>
    <rPh sb="12" eb="14">
      <t>カンリ</t>
    </rPh>
    <rPh sb="14" eb="15">
      <t>ズ</t>
    </rPh>
    <phoneticPr fontId="102"/>
  </si>
  <si>
    <t>※工種等により不要と思われるもの等についてはご相談ください。</t>
    <rPh sb="1" eb="3">
      <t>コウシュ</t>
    </rPh>
    <rPh sb="3" eb="4">
      <t>トウ</t>
    </rPh>
    <rPh sb="7" eb="9">
      <t>フヨウ</t>
    </rPh>
    <rPh sb="10" eb="11">
      <t>オモ</t>
    </rPh>
    <rPh sb="16" eb="17">
      <t>トウ</t>
    </rPh>
    <rPh sb="23" eb="25">
      <t>ソウダン</t>
    </rPh>
    <phoneticPr fontId="102"/>
  </si>
  <si>
    <t>※竣工時の引取検査時には、上田市担当課職員と広域事務局担当者が同席します。</t>
    <rPh sb="22" eb="24">
      <t>コウイキ</t>
    </rPh>
    <rPh sb="24" eb="26">
      <t>ジム</t>
    </rPh>
    <rPh sb="26" eb="27">
      <t>キョク</t>
    </rPh>
    <phoneticPr fontId="43"/>
  </si>
  <si>
    <t>届け出を行ってください。</t>
    <rPh sb="0" eb="1">
      <t>トド</t>
    </rPh>
    <rPh sb="2" eb="3">
      <t>デ</t>
    </rPh>
    <rPh sb="4" eb="5">
      <t>オコナ</t>
    </rPh>
    <phoneticPr fontId="102"/>
  </si>
  <si>
    <t>3　完成期限</t>
    <rPh sb="2" eb="4">
      <t>カンセイ</t>
    </rPh>
    <rPh sb="4" eb="6">
      <t>キゲン</t>
    </rPh>
    <phoneticPr fontId="102"/>
  </si>
  <si>
    <t>工事の届出書（農地維持・共同活動・長寿命化）</t>
    <rPh sb="0" eb="2">
      <t>コウジ</t>
    </rPh>
    <rPh sb="3" eb="6">
      <t>トドケデショ</t>
    </rPh>
    <rPh sb="7" eb="9">
      <t>ノウチ</t>
    </rPh>
    <rPh sb="9" eb="11">
      <t>イジ</t>
    </rPh>
    <rPh sb="12" eb="14">
      <t>キョウドウ</t>
    </rPh>
    <rPh sb="14" eb="16">
      <t>カツドウ</t>
    </rPh>
    <rPh sb="17" eb="21">
      <t>チョウジュミョウカ</t>
    </rPh>
    <phoneticPr fontId="43"/>
  </si>
  <si>
    <t>組　織　名</t>
    <rPh sb="0" eb="1">
      <t>クミ</t>
    </rPh>
    <rPh sb="2" eb="3">
      <t>オリ</t>
    </rPh>
    <rPh sb="4" eb="5">
      <t>メイ</t>
    </rPh>
    <phoneticPr fontId="43"/>
  </si>
  <si>
    <t>受　付</t>
    <rPh sb="0" eb="1">
      <t>ジュ</t>
    </rPh>
    <rPh sb="2" eb="3">
      <t>フ</t>
    </rPh>
    <phoneticPr fontId="43"/>
  </si>
  <si>
    <t>令和　   年　　　月　　　日</t>
    <rPh sb="0" eb="2">
      <t>レイワ</t>
    </rPh>
    <rPh sb="6" eb="7">
      <t>ネン</t>
    </rPh>
    <rPh sb="10" eb="11">
      <t>ガツ</t>
    </rPh>
    <rPh sb="14" eb="15">
      <t>ニチ</t>
    </rPh>
    <phoneticPr fontId="43"/>
  </si>
  <si>
    <t>工事名
又は作業名</t>
  </si>
  <si>
    <t>工事箇所</t>
    <rPh sb="0" eb="2">
      <t>コウジ</t>
    </rPh>
    <rPh sb="2" eb="4">
      <t>カショ</t>
    </rPh>
    <phoneticPr fontId="43"/>
  </si>
  <si>
    <t>交付金の区分</t>
    <rPh sb="0" eb="3">
      <t>コウフキン</t>
    </rPh>
    <rPh sb="4" eb="6">
      <t>クブン</t>
    </rPh>
    <phoneticPr fontId="43"/>
  </si>
  <si>
    <t>①農地維持活動支払交付金　　　　　　　　　　　　　 　（請負施工）</t>
    <rPh sb="1" eb="3">
      <t>ノウチ</t>
    </rPh>
    <rPh sb="3" eb="5">
      <t>イジ</t>
    </rPh>
    <rPh sb="5" eb="7">
      <t>カツドウ</t>
    </rPh>
    <rPh sb="7" eb="9">
      <t>シハライ</t>
    </rPh>
    <rPh sb="9" eb="12">
      <t>コウフキン</t>
    </rPh>
    <rPh sb="28" eb="30">
      <t>ウケオイ</t>
    </rPh>
    <rPh sb="30" eb="32">
      <t>セコウ</t>
    </rPh>
    <phoneticPr fontId="43"/>
  </si>
  <si>
    <t>②資源向上活動（共同活動）支払交付金　　　　　　 （請負施工）</t>
    <rPh sb="1" eb="3">
      <t>シゲン</t>
    </rPh>
    <rPh sb="3" eb="5">
      <t>コウジョウ</t>
    </rPh>
    <rPh sb="5" eb="7">
      <t>カツドウ</t>
    </rPh>
    <rPh sb="8" eb="10">
      <t>キョウドウ</t>
    </rPh>
    <rPh sb="10" eb="12">
      <t>カツドウ</t>
    </rPh>
    <rPh sb="13" eb="15">
      <t>シハライ</t>
    </rPh>
    <rPh sb="15" eb="18">
      <t>コウフキン</t>
    </rPh>
    <rPh sb="26" eb="30">
      <t>ウケオイセコウ</t>
    </rPh>
    <phoneticPr fontId="43"/>
  </si>
  <si>
    <t>③資源向上活動（施設の長寿命化）支払交付金　　（直営施工）</t>
    <rPh sb="1" eb="3">
      <t>シゲン</t>
    </rPh>
    <rPh sb="3" eb="5">
      <t>コウジョウ</t>
    </rPh>
    <rPh sb="5" eb="7">
      <t>カツドウ</t>
    </rPh>
    <rPh sb="8" eb="10">
      <t>シセツ</t>
    </rPh>
    <rPh sb="11" eb="15">
      <t>チョウジュミョウカ</t>
    </rPh>
    <rPh sb="16" eb="18">
      <t>シハライ</t>
    </rPh>
    <rPh sb="18" eb="21">
      <t>コウフキン</t>
    </rPh>
    <rPh sb="24" eb="26">
      <t>チョクエイ</t>
    </rPh>
    <rPh sb="26" eb="28">
      <t>セコウ</t>
    </rPh>
    <phoneticPr fontId="43"/>
  </si>
  <si>
    <t>③資源向上活動（施設の長寿命化）支払交付金　　（請負施工）</t>
    <rPh sb="1" eb="3">
      <t>シゲン</t>
    </rPh>
    <rPh sb="3" eb="5">
      <t>コウジョウ</t>
    </rPh>
    <rPh sb="5" eb="7">
      <t>カツドウ</t>
    </rPh>
    <rPh sb="8" eb="10">
      <t>シセツ</t>
    </rPh>
    <rPh sb="11" eb="15">
      <t>チョウジュミョウカ</t>
    </rPh>
    <rPh sb="16" eb="18">
      <t>シハライ</t>
    </rPh>
    <rPh sb="18" eb="21">
      <t>コウフキン</t>
    </rPh>
    <rPh sb="24" eb="26">
      <t>ウケオイ</t>
    </rPh>
    <rPh sb="26" eb="28">
      <t>セコウ</t>
    </rPh>
    <phoneticPr fontId="43"/>
  </si>
  <si>
    <t>工　　　種</t>
    <phoneticPr fontId="43"/>
  </si>
  <si>
    <t>予算額</t>
    <rPh sb="0" eb="2">
      <t>ヨサン</t>
    </rPh>
    <rPh sb="2" eb="3">
      <t>ガク</t>
    </rPh>
    <phoneticPr fontId="43"/>
  </si>
  <si>
    <t>数量(規模)</t>
    <rPh sb="3" eb="5">
      <t>キボ</t>
    </rPh>
    <phoneticPr fontId="43"/>
  </si>
  <si>
    <t>精算額</t>
    <rPh sb="0" eb="2">
      <t>セイサン</t>
    </rPh>
    <rPh sb="2" eb="3">
      <t>ガク</t>
    </rPh>
    <phoneticPr fontId="43"/>
  </si>
  <si>
    <t>工事・作業の実施期間</t>
    <rPh sb="0" eb="2">
      <t>コウジ</t>
    </rPh>
    <rPh sb="3" eb="5">
      <t>サギョウ</t>
    </rPh>
    <rPh sb="6" eb="8">
      <t>ジッシ</t>
    </rPh>
    <rPh sb="8" eb="10">
      <t>キカン</t>
    </rPh>
    <phoneticPr fontId="43"/>
  </si>
  <si>
    <t>受益面積</t>
    <rPh sb="0" eb="2">
      <t>ジュエキ</t>
    </rPh>
    <rPh sb="2" eb="4">
      <t>メンセキ</t>
    </rPh>
    <phoneticPr fontId="43"/>
  </si>
  <si>
    <t>関係戸数</t>
    <rPh sb="0" eb="2">
      <t>カンケイ</t>
    </rPh>
    <rPh sb="2" eb="4">
      <t>コスウ</t>
    </rPh>
    <phoneticPr fontId="43"/>
  </si>
  <si>
    <t>令和     年　  月　   日
から
令和　  年　   月　   日</t>
    <phoneticPr fontId="43"/>
  </si>
  <si>
    <t>工事内容</t>
    <rPh sb="0" eb="2">
      <t>コウジ</t>
    </rPh>
    <rPh sb="2" eb="4">
      <t>ナイヨウ</t>
    </rPh>
    <phoneticPr fontId="43"/>
  </si>
  <si>
    <t>①現状</t>
    <rPh sb="1" eb="3">
      <t>ゲンジョウ</t>
    </rPh>
    <phoneticPr fontId="43"/>
  </si>
  <si>
    <t>②対策</t>
    <rPh sb="1" eb="3">
      <t>タイサク</t>
    </rPh>
    <phoneticPr fontId="43"/>
  </si>
  <si>
    <t>③作業計画</t>
    <rPh sb="1" eb="3">
      <t>サギョウ</t>
    </rPh>
    <rPh sb="3" eb="5">
      <t>ケイカク</t>
    </rPh>
    <phoneticPr fontId="43"/>
  </si>
  <si>
    <t>添付書類</t>
    <rPh sb="0" eb="2">
      <t>テンプ</t>
    </rPh>
    <rPh sb="2" eb="4">
      <t>ショルイ</t>
    </rPh>
    <phoneticPr fontId="43"/>
  </si>
  <si>
    <t>　位置図、現地写真、予算書（見積書）</t>
    <rPh sb="1" eb="4">
      <t>イチズ</t>
    </rPh>
    <rPh sb="5" eb="9">
      <t>ゲンチシャシン</t>
    </rPh>
    <rPh sb="10" eb="13">
      <t>ヨサンショ</t>
    </rPh>
    <rPh sb="14" eb="17">
      <t>ミツモリショ</t>
    </rPh>
    <phoneticPr fontId="43"/>
  </si>
  <si>
    <t>備　　考</t>
    <rPh sb="0" eb="1">
      <t>ビ</t>
    </rPh>
    <rPh sb="3" eb="4">
      <t>コウ</t>
    </rPh>
    <phoneticPr fontId="43"/>
  </si>
  <si>
    <t>届出内容確認日</t>
    <rPh sb="0" eb="2">
      <t>トドケデ</t>
    </rPh>
    <rPh sb="2" eb="4">
      <t>ナイヨウ</t>
    </rPh>
    <rPh sb="4" eb="6">
      <t>カクニン</t>
    </rPh>
    <rPh sb="6" eb="7">
      <t>ビ</t>
    </rPh>
    <phoneticPr fontId="43"/>
  </si>
  <si>
    <t>事務局担当者確認欄</t>
    <rPh sb="0" eb="2">
      <t>ジム</t>
    </rPh>
    <rPh sb="2" eb="3">
      <t>キョク</t>
    </rPh>
    <rPh sb="3" eb="5">
      <t>タントウ</t>
    </rPh>
    <rPh sb="8" eb="9">
      <t>ラン</t>
    </rPh>
    <phoneticPr fontId="43"/>
  </si>
  <si>
    <t>令和　   年　  月　　日</t>
    <rPh sb="0" eb="2">
      <t>レイワ</t>
    </rPh>
    <rPh sb="6" eb="7">
      <t>ネン</t>
    </rPh>
    <rPh sb="10" eb="11">
      <t>ガツ</t>
    </rPh>
    <rPh sb="13" eb="14">
      <t>ニチ</t>
    </rPh>
    <phoneticPr fontId="43"/>
  </si>
  <si>
    <t>←青枠は記入の必要なし（事務局で記入）</t>
    <rPh sb="12" eb="15">
      <t>ジムキョク</t>
    </rPh>
    <phoneticPr fontId="43"/>
  </si>
  <si>
    <t>←現状の状況を記入してください</t>
    <rPh sb="1" eb="3">
      <t>ゲンジョウ</t>
    </rPh>
    <rPh sb="4" eb="6">
      <t>ジョウキョウ</t>
    </rPh>
    <rPh sb="7" eb="9">
      <t>キニュウ</t>
    </rPh>
    <phoneticPr fontId="43"/>
  </si>
  <si>
    <t>　　例）水路の側壁が傾倒し、通水不良を起こしている</t>
    <rPh sb="2" eb="3">
      <t>レイ</t>
    </rPh>
    <rPh sb="4" eb="6">
      <t>スイロ</t>
    </rPh>
    <rPh sb="7" eb="9">
      <t>ソクヘキ</t>
    </rPh>
    <rPh sb="10" eb="12">
      <t>ケイトウ</t>
    </rPh>
    <rPh sb="14" eb="18">
      <t>ツウスイフリョウ</t>
    </rPh>
    <rPh sb="19" eb="20">
      <t>オ</t>
    </rPh>
    <phoneticPr fontId="43"/>
  </si>
  <si>
    <t>　　例）農道の路面が降水による流水により洗堀していて車両の通行に支障をきたしている</t>
    <rPh sb="2" eb="3">
      <t>レイ</t>
    </rPh>
    <rPh sb="4" eb="6">
      <t>ノウドウ</t>
    </rPh>
    <rPh sb="7" eb="9">
      <t>ロメン</t>
    </rPh>
    <rPh sb="10" eb="12">
      <t>コウスイ</t>
    </rPh>
    <rPh sb="15" eb="17">
      <t>リュウスイ</t>
    </rPh>
    <rPh sb="20" eb="22">
      <t>センクツ</t>
    </rPh>
    <rPh sb="26" eb="28">
      <t>シャリョウ</t>
    </rPh>
    <rPh sb="29" eb="31">
      <t>ツウコウ</t>
    </rPh>
    <rPh sb="32" eb="34">
      <t>シショウ</t>
    </rPh>
    <phoneticPr fontId="43"/>
  </si>
  <si>
    <t>←どのような施工をしたいか記入してください</t>
    <rPh sb="6" eb="8">
      <t>セコウ</t>
    </rPh>
    <rPh sb="13" eb="15">
      <t>キニュウ</t>
    </rPh>
    <phoneticPr fontId="43"/>
  </si>
  <si>
    <t>　　例）現状はBF200型だが管理の面からBF300型に更新する。L=○○ｍ</t>
    <rPh sb="2" eb="3">
      <t>レイ</t>
    </rPh>
    <rPh sb="4" eb="6">
      <t>ゲンジョウ</t>
    </rPh>
    <rPh sb="12" eb="13">
      <t>ガタ</t>
    </rPh>
    <rPh sb="15" eb="17">
      <t>カンリ</t>
    </rPh>
    <rPh sb="18" eb="19">
      <t>メン</t>
    </rPh>
    <rPh sb="26" eb="27">
      <t>ガタ</t>
    </rPh>
    <rPh sb="28" eb="30">
      <t>コウシン</t>
    </rPh>
    <phoneticPr fontId="43"/>
  </si>
  <si>
    <t>　　例）未舗装の農道なのでｱｽﾌｧﾙﾄ舗装にする　Ｌ＝○○ｍ　Ｗ＝〇ｍ</t>
    <rPh sb="2" eb="3">
      <t>レイ</t>
    </rPh>
    <rPh sb="4" eb="7">
      <t>ミホソウ</t>
    </rPh>
    <rPh sb="8" eb="10">
      <t>ノウドウ</t>
    </rPh>
    <rPh sb="19" eb="21">
      <t>ホソウ</t>
    </rPh>
    <phoneticPr fontId="43"/>
  </si>
  <si>
    <t>　　基準　工事金額10万未満は１者　１０万以上５０万未満は２者　５０万以上は３者以上</t>
    <rPh sb="2" eb="4">
      <t>キジュン</t>
    </rPh>
    <rPh sb="5" eb="7">
      <t>コウジ</t>
    </rPh>
    <rPh sb="7" eb="9">
      <t>キンガク</t>
    </rPh>
    <rPh sb="11" eb="12">
      <t>マン</t>
    </rPh>
    <rPh sb="12" eb="14">
      <t>ミマン</t>
    </rPh>
    <rPh sb="16" eb="17">
      <t>シャ</t>
    </rPh>
    <rPh sb="20" eb="21">
      <t>マン</t>
    </rPh>
    <rPh sb="21" eb="23">
      <t>イジョウ</t>
    </rPh>
    <rPh sb="25" eb="26">
      <t>マン</t>
    </rPh>
    <rPh sb="26" eb="28">
      <t>ミマン</t>
    </rPh>
    <rPh sb="30" eb="31">
      <t>シャ</t>
    </rPh>
    <rPh sb="34" eb="35">
      <t>マン</t>
    </rPh>
    <rPh sb="35" eb="37">
      <t>イジョウ</t>
    </rPh>
    <rPh sb="39" eb="42">
      <t>シャイジョウ</t>
    </rPh>
    <phoneticPr fontId="43"/>
  </si>
  <si>
    <t>←位置図、現地写真は必須　予算書又は見積書はあれば添付してください</t>
    <rPh sb="1" eb="4">
      <t>イチズ</t>
    </rPh>
    <rPh sb="5" eb="7">
      <t>ゲンチ</t>
    </rPh>
    <rPh sb="7" eb="9">
      <t>シャシン</t>
    </rPh>
    <rPh sb="10" eb="12">
      <t>ヒッス</t>
    </rPh>
    <rPh sb="13" eb="16">
      <t>ヨサンショ</t>
    </rPh>
    <rPh sb="16" eb="17">
      <t>マタ</t>
    </rPh>
    <rPh sb="18" eb="21">
      <t>ミツモリショ</t>
    </rPh>
    <rPh sb="25" eb="27">
      <t>テンプ</t>
    </rPh>
    <phoneticPr fontId="43"/>
  </si>
  <si>
    <t>上田市の住所を記入　カッコ内は自治会名又は地区名を記入してください</t>
    <rPh sb="0" eb="3">
      <t>ウエダシ</t>
    </rPh>
    <rPh sb="4" eb="6">
      <t>ジュウショ</t>
    </rPh>
    <rPh sb="7" eb="9">
      <t>キニュウ</t>
    </rPh>
    <rPh sb="13" eb="14">
      <t>ナイ</t>
    </rPh>
    <rPh sb="15" eb="16">
      <t>ジ</t>
    </rPh>
    <rPh sb="16" eb="17">
      <t>ジ</t>
    </rPh>
    <rPh sb="17" eb="18">
      <t>カイ</t>
    </rPh>
    <rPh sb="18" eb="19">
      <t>メイ</t>
    </rPh>
    <rPh sb="19" eb="20">
      <t>マタ</t>
    </rPh>
    <rPh sb="21" eb="23">
      <t>チク</t>
    </rPh>
    <rPh sb="23" eb="24">
      <t>メイ</t>
    </rPh>
    <rPh sb="25" eb="27">
      <t>キニュウ</t>
    </rPh>
    <phoneticPr fontId="58"/>
  </si>
  <si>
    <t>なるべく簡素な工事名にしてください</t>
    <rPh sb="4" eb="6">
      <t>カンソ</t>
    </rPh>
    <rPh sb="7" eb="9">
      <t>コウジ</t>
    </rPh>
    <rPh sb="9" eb="10">
      <t>メイ</t>
    </rPh>
    <phoneticPr fontId="58"/>
  </si>
  <si>
    <t>５年計画の予算額又は見積等があればその金額</t>
    <rPh sb="1" eb="2">
      <t>ネン</t>
    </rPh>
    <rPh sb="2" eb="4">
      <t>ケイカク</t>
    </rPh>
    <rPh sb="5" eb="8">
      <t>ヨサンガク</t>
    </rPh>
    <rPh sb="8" eb="9">
      <t>マタ</t>
    </rPh>
    <rPh sb="10" eb="12">
      <t>ミツモリ</t>
    </rPh>
    <rPh sb="12" eb="13">
      <t>トウ</t>
    </rPh>
    <rPh sb="19" eb="21">
      <t>キンガク</t>
    </rPh>
    <phoneticPr fontId="58"/>
  </si>
  <si>
    <t>組織の工事担当者の役職名を記入</t>
    <rPh sb="0" eb="2">
      <t>ソシキ</t>
    </rPh>
    <rPh sb="3" eb="5">
      <t>コウジ</t>
    </rPh>
    <rPh sb="5" eb="8">
      <t>タントウシャ</t>
    </rPh>
    <rPh sb="9" eb="12">
      <t>ヤクショクメイ</t>
    </rPh>
    <rPh sb="13" eb="15">
      <t>キニュウ</t>
    </rPh>
    <phoneticPr fontId="58"/>
  </si>
  <si>
    <t>組織の工事担当者名を記入</t>
    <rPh sb="0" eb="2">
      <t>ソシキ</t>
    </rPh>
    <rPh sb="3" eb="5">
      <t>コウジ</t>
    </rPh>
    <rPh sb="5" eb="8">
      <t>タントウシャ</t>
    </rPh>
    <rPh sb="8" eb="9">
      <t>ナ</t>
    </rPh>
    <rPh sb="10" eb="12">
      <t>キニュウ</t>
    </rPh>
    <phoneticPr fontId="58"/>
  </si>
  <si>
    <t>工事箇所の現状の状況を記入</t>
    <rPh sb="0" eb="2">
      <t>コウジ</t>
    </rPh>
    <rPh sb="2" eb="4">
      <t>カショ</t>
    </rPh>
    <rPh sb="5" eb="7">
      <t>ゲンジョウ</t>
    </rPh>
    <rPh sb="8" eb="10">
      <t>ジョウキョウ</t>
    </rPh>
    <rPh sb="11" eb="13">
      <t>キニュウ</t>
    </rPh>
    <phoneticPr fontId="43"/>
  </si>
  <si>
    <t>製品規格や延長、個数等を記入</t>
    <rPh sb="0" eb="2">
      <t>セイヒン</t>
    </rPh>
    <rPh sb="2" eb="4">
      <t>キカク</t>
    </rPh>
    <rPh sb="5" eb="7">
      <t>エンチョウ</t>
    </rPh>
    <rPh sb="8" eb="10">
      <t>コスウ</t>
    </rPh>
    <rPh sb="10" eb="11">
      <t>トウ</t>
    </rPh>
    <rPh sb="12" eb="14">
      <t>キニュウ</t>
    </rPh>
    <phoneticPr fontId="43"/>
  </si>
  <si>
    <t>施工に関する条件を記入</t>
    <rPh sb="0" eb="2">
      <t>セコウ</t>
    </rPh>
    <rPh sb="3" eb="4">
      <t>カン</t>
    </rPh>
    <rPh sb="6" eb="8">
      <t>ジョウケン</t>
    </rPh>
    <rPh sb="9" eb="11">
      <t>キニュウ</t>
    </rPh>
    <phoneticPr fontId="43"/>
  </si>
  <si>
    <t>（搬入路等の条件、水替えの条件、車両通行止めの条件等）</t>
    <rPh sb="1" eb="3">
      <t>ハンニュウ</t>
    </rPh>
    <rPh sb="3" eb="4">
      <t>ロ</t>
    </rPh>
    <rPh sb="4" eb="5">
      <t>トウ</t>
    </rPh>
    <rPh sb="6" eb="8">
      <t>ジョウケン</t>
    </rPh>
    <rPh sb="9" eb="11">
      <t>ミズカ</t>
    </rPh>
    <rPh sb="13" eb="15">
      <t>ジョウケン</t>
    </rPh>
    <rPh sb="16" eb="21">
      <t>シャリョウツウコウド</t>
    </rPh>
    <rPh sb="23" eb="25">
      <t>ジョウケン</t>
    </rPh>
    <rPh sb="25" eb="26">
      <t>トウ</t>
    </rPh>
    <phoneticPr fontId="43"/>
  </si>
  <si>
    <t>②</t>
    <phoneticPr fontId="43"/>
  </si>
  <si>
    <t>完成期限</t>
    <rPh sb="0" eb="2">
      <t>カンセイ</t>
    </rPh>
    <rPh sb="2" eb="4">
      <t>キゲン</t>
    </rPh>
    <phoneticPr fontId="58"/>
  </si>
  <si>
    <t>完成期限　令和</t>
    <rPh sb="0" eb="2">
      <t>カンセイ</t>
    </rPh>
    <rPh sb="2" eb="4">
      <t>キゲン</t>
    </rPh>
    <phoneticPr fontId="58"/>
  </si>
  <si>
    <t>←例）施工延長が伸びたため</t>
    <rPh sb="1" eb="2">
      <t>レイ</t>
    </rPh>
    <rPh sb="3" eb="5">
      <t>セコウ</t>
    </rPh>
    <rPh sb="5" eb="7">
      <t>エンチョウ</t>
    </rPh>
    <rPh sb="8" eb="9">
      <t>ノ</t>
    </rPh>
    <phoneticPr fontId="58"/>
  </si>
  <si>
    <r>
      <t>　</t>
    </r>
    <r>
      <rPr>
        <b/>
        <sz val="12"/>
        <color indexed="10"/>
        <rFont val="HGｺﾞｼｯｸM"/>
        <family val="3"/>
        <charset val="128"/>
      </rPr>
      <t>例）湧水があり暗渠排水管を設置したため</t>
    </r>
    <rPh sb="1" eb="2">
      <t>レイ</t>
    </rPh>
    <rPh sb="3" eb="5">
      <t>ユウスイ</t>
    </rPh>
    <rPh sb="8" eb="10">
      <t>アンキョ</t>
    </rPh>
    <rPh sb="10" eb="13">
      <t>ハイスイカン</t>
    </rPh>
    <rPh sb="14" eb="16">
      <t>セッチ</t>
    </rPh>
    <phoneticPr fontId="58"/>
  </si>
  <si>
    <t>　例）舗装面積が増えたため</t>
    <rPh sb="1" eb="2">
      <t>レイ</t>
    </rPh>
    <rPh sb="3" eb="5">
      <t>ホソウ</t>
    </rPh>
    <rPh sb="5" eb="7">
      <t>メンセキ</t>
    </rPh>
    <rPh sb="8" eb="9">
      <t>フ</t>
    </rPh>
    <phoneticPr fontId="58"/>
  </si>
  <si>
    <t>⓪</t>
    <phoneticPr fontId="43"/>
  </si>
  <si>
    <t>完成期限を記入　極端に短い工期は不適切です</t>
    <rPh sb="0" eb="2">
      <t>カンセイ</t>
    </rPh>
    <rPh sb="2" eb="4">
      <t>キゲン</t>
    </rPh>
    <rPh sb="5" eb="7">
      <t>キニュウ</t>
    </rPh>
    <rPh sb="8" eb="10">
      <t>キョクタン</t>
    </rPh>
    <rPh sb="11" eb="12">
      <t>ミジカ</t>
    </rPh>
    <rPh sb="13" eb="15">
      <t>コウキ</t>
    </rPh>
    <rPh sb="16" eb="19">
      <t>フテキセツ</t>
    </rPh>
    <phoneticPr fontId="58"/>
  </si>
  <si>
    <t>様式－１</t>
    <phoneticPr fontId="43"/>
  </si>
  <si>
    <t>様式－０
←該当区分に〇をしてください</t>
    <rPh sb="0" eb="2">
      <t>ヨウシキ</t>
    </rPh>
    <rPh sb="6" eb="8">
      <t>ガイトウ</t>
    </rPh>
    <rPh sb="8" eb="10">
      <t>クブン</t>
    </rPh>
    <phoneticPr fontId="43"/>
  </si>
  <si>
    <t>様式－２</t>
    <rPh sb="0" eb="2">
      <t>ヨウシキ</t>
    </rPh>
    <phoneticPr fontId="43"/>
  </si>
  <si>
    <t>←見積書の税抜き金額を記入</t>
    <rPh sb="1" eb="4">
      <t>ミツモリショ</t>
    </rPh>
    <rPh sb="5" eb="6">
      <t>ゼイヌ</t>
    </rPh>
    <rPh sb="6" eb="7">
      <t>キ</t>
    </rPh>
    <rPh sb="8" eb="10">
      <t>ンガク</t>
    </rPh>
    <rPh sb="11" eb="13">
      <t>キニュウ</t>
    </rPh>
    <phoneticPr fontId="58"/>
  </si>
  <si>
    <t>←組織内における必要な決裁区分を一括記入シートに記入</t>
    <rPh sb="16" eb="20">
      <t>イッカツキニュウ</t>
    </rPh>
    <phoneticPr fontId="58"/>
  </si>
  <si>
    <t>契約を履行できなかったときには、請負代金額の100分の10に相当</t>
    <phoneticPr fontId="58"/>
  </si>
  <si>
    <t>する額を納入します。</t>
    <phoneticPr fontId="58"/>
  </si>
  <si>
    <t>⑩</t>
    <phoneticPr fontId="58"/>
  </si>
  <si>
    <t>⑪</t>
    <phoneticPr fontId="58"/>
  </si>
  <si>
    <t>※黄色のセルのみ記入</t>
    <rPh sb="1" eb="3">
      <t>キイロ</t>
    </rPh>
    <rPh sb="8" eb="10">
      <t>キニュウ</t>
    </rPh>
    <phoneticPr fontId="58"/>
  </si>
  <si>
    <t>←しゅん工届の提出日を記入(完成期限前の日付としてください)</t>
    <rPh sb="4" eb="6">
      <t>コウトドケ</t>
    </rPh>
    <rPh sb="7" eb="9">
      <t>テイシュツ</t>
    </rPh>
    <rPh sb="9" eb="10">
      <t>ビ</t>
    </rPh>
    <rPh sb="11" eb="13">
      <t>キニュウ</t>
    </rPh>
    <rPh sb="14" eb="18">
      <t>カンセイキゲン</t>
    </rPh>
    <rPh sb="18" eb="19">
      <t>マエ</t>
    </rPh>
    <rPh sb="20" eb="22">
      <t>ヒヅケ</t>
    </rPh>
    <phoneticPr fontId="58"/>
  </si>
  <si>
    <t>←しゅん工届の受理後１４日以内に実施してください</t>
    <rPh sb="4" eb="6">
      <t>コウトドケ</t>
    </rPh>
    <rPh sb="7" eb="9">
      <t>ジュリ</t>
    </rPh>
    <rPh sb="9" eb="10">
      <t>ゴ</t>
    </rPh>
    <rPh sb="12" eb="13">
      <t>ニチ</t>
    </rPh>
    <rPh sb="13" eb="15">
      <t>イナイ</t>
    </rPh>
    <rPh sb="16" eb="18">
      <t>ジッシ</t>
    </rPh>
    <phoneticPr fontId="58"/>
  </si>
  <si>
    <t>←完成検査実施日の翌日としてください</t>
    <rPh sb="1" eb="3">
      <t>カンセイ</t>
    </rPh>
    <rPh sb="3" eb="5">
      <t>ケンサ</t>
    </rPh>
    <rPh sb="5" eb="7">
      <t>ジッシ</t>
    </rPh>
    <rPh sb="7" eb="8">
      <t>ビ</t>
    </rPh>
    <rPh sb="9" eb="11">
      <t>ヨクジツ</t>
    </rPh>
    <phoneticPr fontId="58"/>
  </si>
  <si>
    <t>単年度あたりの割当金額</t>
    <rPh sb="7" eb="9">
      <t>ワリアテ</t>
    </rPh>
    <phoneticPr fontId="58"/>
  </si>
  <si>
    <t>⑬</t>
    <phoneticPr fontId="43"/>
  </si>
  <si>
    <t>※当初の契約が金額要件により「契約書」だった場合に使用します。</t>
    <phoneticPr fontId="58"/>
  </si>
  <si>
    <t>様式－0</t>
    <rPh sb="0" eb="2">
      <t>ヨウシキ</t>
    </rPh>
    <phoneticPr fontId="58"/>
  </si>
  <si>
    <t>工事届出書</t>
    <rPh sb="0" eb="2">
      <t>コウジ</t>
    </rPh>
    <rPh sb="2" eb="5">
      <t>トドケデショ</t>
    </rPh>
    <phoneticPr fontId="58"/>
  </si>
  <si>
    <t>工事を始める前に事務局に提出　工事内容を記入</t>
    <rPh sb="0" eb="2">
      <t>コウジ</t>
    </rPh>
    <rPh sb="3" eb="4">
      <t>ハジ</t>
    </rPh>
    <rPh sb="6" eb="7">
      <t>マエ</t>
    </rPh>
    <rPh sb="8" eb="11">
      <t>ジムキョク</t>
    </rPh>
    <rPh sb="12" eb="14">
      <t>テイシュツ</t>
    </rPh>
    <rPh sb="15" eb="17">
      <t>コウジ</t>
    </rPh>
    <rPh sb="17" eb="19">
      <t>ナイヨウ</t>
    </rPh>
    <rPh sb="20" eb="22">
      <t>キニュウ</t>
    </rPh>
    <phoneticPr fontId="58"/>
  </si>
  <si>
    <t>←ここに見積依頼したい業者名を記入してください　組織内で合意形成してください</t>
    <rPh sb="4" eb="6">
      <t>ミツモリ</t>
    </rPh>
    <rPh sb="6" eb="8">
      <t>イライ</t>
    </rPh>
    <rPh sb="11" eb="13">
      <t>ギョウシャ</t>
    </rPh>
    <rPh sb="13" eb="14">
      <t>メイ</t>
    </rPh>
    <rPh sb="15" eb="17">
      <t>キニュウ</t>
    </rPh>
    <rPh sb="24" eb="26">
      <t>ソシキ</t>
    </rPh>
    <rPh sb="26" eb="27">
      <t>ナイ</t>
    </rPh>
    <rPh sb="28" eb="30">
      <t>ゴウイ</t>
    </rPh>
    <rPh sb="30" eb="32">
      <t>ケイセイ</t>
    </rPh>
    <phoneticPr fontId="43"/>
  </si>
  <si>
    <t>事務局で作成（組織で作成の必要無し）</t>
    <rPh sb="0" eb="2">
      <t>ジム</t>
    </rPh>
    <rPh sb="2" eb="3">
      <t>キョク</t>
    </rPh>
    <rPh sb="4" eb="6">
      <t>サクセイ</t>
    </rPh>
    <rPh sb="7" eb="9">
      <t>ソシキ</t>
    </rPh>
    <rPh sb="10" eb="12">
      <t>サクセイ</t>
    </rPh>
    <rPh sb="13" eb="15">
      <t>ヒツヨウ</t>
    </rPh>
    <rPh sb="15" eb="16">
      <t>ナ</t>
    </rPh>
    <phoneticPr fontId="58"/>
  </si>
  <si>
    <t>様式－1</t>
    <rPh sb="0" eb="2">
      <t>ヨウシキ</t>
    </rPh>
    <phoneticPr fontId="58"/>
  </si>
  <si>
    <t>仕様書</t>
    <rPh sb="0" eb="3">
      <t>シヨウショ</t>
    </rPh>
    <phoneticPr fontId="58"/>
  </si>
  <si>
    <t>様式－2</t>
    <rPh sb="0" eb="2">
      <t>ヨウシキ</t>
    </rPh>
    <phoneticPr fontId="58"/>
  </si>
  <si>
    <t>工事の施工条件、工事内容を記入</t>
    <rPh sb="0" eb="2">
      <t>コウジ</t>
    </rPh>
    <rPh sb="3" eb="5">
      <t>セコウ</t>
    </rPh>
    <rPh sb="5" eb="7">
      <t>ジョウケン</t>
    </rPh>
    <rPh sb="8" eb="10">
      <t>コウジ</t>
    </rPh>
    <rPh sb="10" eb="12">
      <t>ナイヨウ</t>
    </rPh>
    <rPh sb="13" eb="15">
      <t>キニュウ</t>
    </rPh>
    <phoneticPr fontId="58"/>
  </si>
  <si>
    <t>現場説明</t>
    <rPh sb="0" eb="2">
      <t>ゲンバ</t>
    </rPh>
    <rPh sb="2" eb="4">
      <t>セツメイ</t>
    </rPh>
    <phoneticPr fontId="58"/>
  </si>
  <si>
    <t>現場説明会に出席した氏名を記入</t>
    <rPh sb="0" eb="2">
      <t>ゲンバ</t>
    </rPh>
    <rPh sb="2" eb="5">
      <t>セツメイカイ</t>
    </rPh>
    <rPh sb="6" eb="8">
      <t>シュッセキ</t>
    </rPh>
    <rPh sb="10" eb="12">
      <t>シメイ</t>
    </rPh>
    <rPh sb="13" eb="15">
      <t>キニュウ</t>
    </rPh>
    <phoneticPr fontId="58"/>
  </si>
  <si>
    <t>様式－6</t>
    <rPh sb="0" eb="3">
      <t>ヨウシキー</t>
    </rPh>
    <phoneticPr fontId="58"/>
  </si>
  <si>
    <t>様式－7</t>
    <rPh sb="0" eb="3">
      <t>ヨウシキー</t>
    </rPh>
    <phoneticPr fontId="58"/>
  </si>
  <si>
    <t>様式－8</t>
    <rPh sb="0" eb="3">
      <t>ヨウシキー</t>
    </rPh>
    <phoneticPr fontId="58"/>
  </si>
  <si>
    <t>様式－9</t>
    <rPh sb="0" eb="3">
      <t>ヨウシキー</t>
    </rPh>
    <phoneticPr fontId="58"/>
  </si>
  <si>
    <t>建設工事請負契約書</t>
    <rPh sb="0" eb="9">
      <t>ケンセツコウジウケオイケイヤクショ</t>
    </rPh>
    <phoneticPr fontId="58"/>
  </si>
  <si>
    <t>請負契約書</t>
    <rPh sb="0" eb="2">
      <t>ウケオイ</t>
    </rPh>
    <rPh sb="2" eb="5">
      <t>ケイヤクショ</t>
    </rPh>
    <phoneticPr fontId="58"/>
  </si>
  <si>
    <t>竣工検査時に整理する書類です</t>
    <rPh sb="2" eb="4">
      <t>ケンサ</t>
    </rPh>
    <phoneticPr fontId="58"/>
  </si>
  <si>
    <t>結果通知</t>
    <rPh sb="0" eb="2">
      <t>ケッカ</t>
    </rPh>
    <rPh sb="2" eb="4">
      <t>ツウチ</t>
    </rPh>
    <phoneticPr fontId="58"/>
  </si>
  <si>
    <t>しゅん工検査結果を業者に通知します</t>
    <rPh sb="3" eb="4">
      <t>コウ</t>
    </rPh>
    <rPh sb="4" eb="6">
      <t>ケンサ</t>
    </rPh>
    <rPh sb="6" eb="8">
      <t>ケッカ</t>
    </rPh>
    <rPh sb="9" eb="11">
      <t>ギョウシャ</t>
    </rPh>
    <rPh sb="12" eb="14">
      <t>ツウチ</t>
    </rPh>
    <phoneticPr fontId="58"/>
  </si>
  <si>
    <t>様式－13</t>
    <rPh sb="0" eb="3">
      <t>ヨウシキー</t>
    </rPh>
    <phoneticPr fontId="58"/>
  </si>
  <si>
    <t>書類チェック</t>
    <rPh sb="0" eb="2">
      <t>ショルイ</t>
    </rPh>
    <phoneticPr fontId="58"/>
  </si>
  <si>
    <t>工事に関係する書類が整っているかチェックします</t>
    <rPh sb="0" eb="2">
      <t>コウジ</t>
    </rPh>
    <rPh sb="3" eb="5">
      <t>カンケイ</t>
    </rPh>
    <rPh sb="7" eb="9">
      <t>ショルイ</t>
    </rPh>
    <rPh sb="10" eb="11">
      <t>トトノ</t>
    </rPh>
    <phoneticPr fontId="58"/>
  </si>
  <si>
    <t>様式－14</t>
    <rPh sb="0" eb="3">
      <t>ヨウシキー</t>
    </rPh>
    <phoneticPr fontId="58"/>
  </si>
  <si>
    <r>
      <t>変更がある場合は作成します。</t>
    </r>
    <r>
      <rPr>
        <sz val="10"/>
        <color indexed="10"/>
        <rFont val="HGｺﾞｼｯｸM"/>
        <family val="3"/>
        <charset val="128"/>
      </rPr>
      <t>事務局で作成（組織で作成の必要無し）</t>
    </r>
    <phoneticPr fontId="58"/>
  </si>
  <si>
    <t>様式－16</t>
    <rPh sb="0" eb="2">
      <t>ヨウシキ</t>
    </rPh>
    <phoneticPr fontId="58"/>
  </si>
  <si>
    <t>業者から提案を含む見積書を徴収して発注する方法</t>
    <rPh sb="14" eb="15">
      <t>シュウ</t>
    </rPh>
    <phoneticPr fontId="58"/>
  </si>
  <si>
    <t>単年度割当金額</t>
    <rPh sb="3" eb="5">
      <t>ワリアテ</t>
    </rPh>
    <phoneticPr fontId="58"/>
  </si>
  <si>
    <t>単年度割当残額</t>
    <rPh sb="3" eb="5">
      <t>ワリアテ</t>
    </rPh>
    <phoneticPr fontId="58"/>
  </si>
  <si>
    <t>必ず記入してください（面積がわからない場合は対象地区がわかる図面でも構いません）</t>
    <rPh sb="0" eb="1">
      <t>カナラ</t>
    </rPh>
    <rPh sb="2" eb="4">
      <t>キニュウ</t>
    </rPh>
    <rPh sb="11" eb="13">
      <t>メンセキ</t>
    </rPh>
    <rPh sb="19" eb="21">
      <t>バアイ</t>
    </rPh>
    <rPh sb="22" eb="24">
      <t>タイショウ</t>
    </rPh>
    <rPh sb="24" eb="26">
      <t>チク</t>
    </rPh>
    <rPh sb="30" eb="32">
      <t>ズメン</t>
    </rPh>
    <rPh sb="34" eb="35">
      <t>カマ</t>
    </rPh>
    <phoneticPr fontId="58"/>
  </si>
  <si>
    <t>61水路の補修</t>
    <rPh sb="2" eb="4">
      <t>スイロ</t>
    </rPh>
    <rPh sb="5" eb="7">
      <t>ホシュウ</t>
    </rPh>
    <phoneticPr fontId="58"/>
  </si>
  <si>
    <t>集水桝、分水桝の補修</t>
    <rPh sb="0" eb="3">
      <t>シュウスイマス</t>
    </rPh>
    <rPh sb="4" eb="6">
      <t>ブンスイ</t>
    </rPh>
    <rPh sb="6" eb="7">
      <t>マス</t>
    </rPh>
    <rPh sb="8" eb="10">
      <t>ホシュウ</t>
    </rPh>
    <phoneticPr fontId="58"/>
  </si>
  <si>
    <t>ゲート、ポンプの補修</t>
    <rPh sb="8" eb="10">
      <t>ホシュウ</t>
    </rPh>
    <phoneticPr fontId="58"/>
  </si>
  <si>
    <t>安全施設の補修</t>
    <rPh sb="0" eb="2">
      <t>アンゼン</t>
    </rPh>
    <rPh sb="2" eb="4">
      <t>シセツ</t>
    </rPh>
    <rPh sb="5" eb="7">
      <t>ホシュウ</t>
    </rPh>
    <phoneticPr fontId="58"/>
  </si>
  <si>
    <t>109取水施設の補修</t>
    <rPh sb="3" eb="5">
      <t>シュスイ</t>
    </rPh>
    <rPh sb="5" eb="7">
      <t>シセツ</t>
    </rPh>
    <rPh sb="8" eb="10">
      <t>ホシュウ</t>
    </rPh>
    <phoneticPr fontId="58"/>
  </si>
  <si>
    <t>取水施設及び電気設備の補修</t>
    <rPh sb="0" eb="2">
      <t>シュスイ</t>
    </rPh>
    <rPh sb="2" eb="4">
      <t>シセツ</t>
    </rPh>
    <rPh sb="4" eb="5">
      <t>オヨ</t>
    </rPh>
    <rPh sb="6" eb="8">
      <t>デンキ</t>
    </rPh>
    <rPh sb="8" eb="10">
      <t>セツビ</t>
    </rPh>
    <rPh sb="11" eb="13">
      <t>ホシュウ</t>
    </rPh>
    <phoneticPr fontId="58"/>
  </si>
  <si>
    <t>110除塵施設(スクリーン等)の補修</t>
    <rPh sb="3" eb="5">
      <t>ジョジン</t>
    </rPh>
    <rPh sb="5" eb="7">
      <t>シセツ</t>
    </rPh>
    <rPh sb="13" eb="14">
      <t>トウ</t>
    </rPh>
    <rPh sb="16" eb="18">
      <t>ホシュウ</t>
    </rPh>
    <phoneticPr fontId="58"/>
  </si>
  <si>
    <t>除塵施設(スクリーン等）の補修</t>
    <rPh sb="0" eb="2">
      <t>ジョジン</t>
    </rPh>
    <rPh sb="2" eb="4">
      <t>シセツ</t>
    </rPh>
    <rPh sb="10" eb="11">
      <t>トウ</t>
    </rPh>
    <rPh sb="13" eb="15">
      <t>ホシュウ</t>
    </rPh>
    <phoneticPr fontId="58"/>
  </si>
  <si>
    <t>111水路法面の補修</t>
    <rPh sb="3" eb="5">
      <t>スイロ</t>
    </rPh>
    <rPh sb="5" eb="7">
      <t>ノリメン</t>
    </rPh>
    <rPh sb="8" eb="10">
      <t>ホシュウ</t>
    </rPh>
    <phoneticPr fontId="58"/>
  </si>
  <si>
    <t>水路法面の盛り立て、整形等</t>
    <rPh sb="5" eb="6">
      <t>モ</t>
    </rPh>
    <rPh sb="7" eb="8">
      <t>タ</t>
    </rPh>
    <rPh sb="10" eb="12">
      <t>セイケイ</t>
    </rPh>
    <rPh sb="12" eb="13">
      <t>トウ</t>
    </rPh>
    <phoneticPr fontId="58"/>
  </si>
  <si>
    <t>112空気弁、バルブ、制御施設等の補修</t>
    <rPh sb="3" eb="5">
      <t>クウキ</t>
    </rPh>
    <rPh sb="5" eb="6">
      <t>ベン</t>
    </rPh>
    <rPh sb="11" eb="13">
      <t>セイギョ</t>
    </rPh>
    <rPh sb="13" eb="15">
      <t>シセツ</t>
    </rPh>
    <rPh sb="15" eb="16">
      <t>トウ</t>
    </rPh>
    <rPh sb="17" eb="19">
      <t>ホシュウ</t>
    </rPh>
    <phoneticPr fontId="58"/>
  </si>
  <si>
    <t>空気弁、バルブ、制御施設等の補修</t>
    <rPh sb="0" eb="2">
      <t>クウキ</t>
    </rPh>
    <rPh sb="2" eb="3">
      <t>ベン</t>
    </rPh>
    <rPh sb="8" eb="10">
      <t>セイギョ</t>
    </rPh>
    <rPh sb="10" eb="12">
      <t>シセツ</t>
    </rPh>
    <rPh sb="12" eb="13">
      <t>トウ</t>
    </rPh>
    <rPh sb="14" eb="16">
      <t>ホシュウ</t>
    </rPh>
    <phoneticPr fontId="58"/>
  </si>
  <si>
    <t>62水路の更新等</t>
    <rPh sb="2" eb="4">
      <t>スイロ</t>
    </rPh>
    <rPh sb="5" eb="8">
      <t>コウシントウ</t>
    </rPh>
    <phoneticPr fontId="58"/>
  </si>
  <si>
    <t>水路の更新</t>
    <phoneticPr fontId="58"/>
  </si>
  <si>
    <t>ゲート、ポンプの更新</t>
    <rPh sb="8" eb="10">
      <t>コウシン</t>
    </rPh>
    <phoneticPr fontId="58"/>
  </si>
  <si>
    <t>安全施設の設置</t>
    <rPh sb="0" eb="2">
      <t>アンゼン</t>
    </rPh>
    <rPh sb="2" eb="4">
      <t>シセツ</t>
    </rPh>
    <rPh sb="5" eb="7">
      <t>セッチ</t>
    </rPh>
    <phoneticPr fontId="58"/>
  </si>
  <si>
    <t>113取水施設の更新</t>
    <phoneticPr fontId="58"/>
  </si>
  <si>
    <t>取水施設及び電気設備の更新</t>
    <rPh sb="0" eb="2">
      <t>シュスイ</t>
    </rPh>
    <rPh sb="2" eb="4">
      <t>シセツ</t>
    </rPh>
    <rPh sb="4" eb="5">
      <t>オヨ</t>
    </rPh>
    <rPh sb="6" eb="8">
      <t>デンキ</t>
    </rPh>
    <rPh sb="8" eb="10">
      <t>セツビ</t>
    </rPh>
    <rPh sb="11" eb="13">
      <t>コウシン</t>
    </rPh>
    <phoneticPr fontId="58"/>
  </si>
  <si>
    <t>114除塵施設（スクリーン等）の更新</t>
    <phoneticPr fontId="58"/>
  </si>
  <si>
    <t>防塵施設(スクリーン等)の更新</t>
    <rPh sb="0" eb="2">
      <t>ボウジン</t>
    </rPh>
    <rPh sb="2" eb="4">
      <t>シセツ</t>
    </rPh>
    <rPh sb="10" eb="11">
      <t>トウ</t>
    </rPh>
    <rPh sb="13" eb="15">
      <t>コウシン</t>
    </rPh>
    <phoneticPr fontId="58"/>
  </si>
  <si>
    <t>115集水枡、分水枡の更新</t>
    <phoneticPr fontId="58"/>
  </si>
  <si>
    <t>集水桝、分水桝の更新</t>
    <rPh sb="0" eb="3">
      <t>シュウスイマス</t>
    </rPh>
    <rPh sb="4" eb="6">
      <t>ブンスイ</t>
    </rPh>
    <rPh sb="6" eb="7">
      <t>マス</t>
    </rPh>
    <rPh sb="8" eb="10">
      <t>コウシン</t>
    </rPh>
    <phoneticPr fontId="58"/>
  </si>
  <si>
    <t>116甲蓋の設置</t>
    <phoneticPr fontId="58"/>
  </si>
  <si>
    <t>甲蓋の設置</t>
    <rPh sb="0" eb="2">
      <t>コウブタ</t>
    </rPh>
    <rPh sb="3" eb="5">
      <t>セッチ</t>
    </rPh>
    <phoneticPr fontId="58"/>
  </si>
  <si>
    <t>112空気弁、バルブ、制御施設等の更新</t>
    <rPh sb="3" eb="5">
      <t>クウキ</t>
    </rPh>
    <rPh sb="5" eb="6">
      <t>ベン</t>
    </rPh>
    <rPh sb="11" eb="13">
      <t>セイギョ</t>
    </rPh>
    <rPh sb="13" eb="15">
      <t>シセツ</t>
    </rPh>
    <rPh sb="15" eb="16">
      <t>トウ</t>
    </rPh>
    <rPh sb="17" eb="19">
      <t>コウシン</t>
    </rPh>
    <phoneticPr fontId="58"/>
  </si>
  <si>
    <t>空気弁、バルブ、制御施設等の更新</t>
    <rPh sb="0" eb="2">
      <t>クウキ</t>
    </rPh>
    <rPh sb="2" eb="3">
      <t>ベン</t>
    </rPh>
    <rPh sb="8" eb="10">
      <t>セイギョ</t>
    </rPh>
    <rPh sb="10" eb="12">
      <t>シセツ</t>
    </rPh>
    <rPh sb="12" eb="13">
      <t>トウ</t>
    </rPh>
    <rPh sb="14" eb="16">
      <t>コウシン</t>
    </rPh>
    <phoneticPr fontId="58"/>
  </si>
  <si>
    <t>63農道の補修</t>
    <rPh sb="2" eb="4">
      <t>ノウドウ</t>
    </rPh>
    <rPh sb="5" eb="7">
      <t>ホシュウ</t>
    </rPh>
    <phoneticPr fontId="58"/>
  </si>
  <si>
    <t>64農道の更新等</t>
    <rPh sb="2" eb="4">
      <t>ノウドウ</t>
    </rPh>
    <rPh sb="5" eb="7">
      <t>コウシン</t>
    </rPh>
    <rPh sb="7" eb="8">
      <t>トウ</t>
    </rPh>
    <phoneticPr fontId="58"/>
  </si>
  <si>
    <t>65ため池の補修</t>
    <rPh sb="4" eb="5">
      <t>イケ</t>
    </rPh>
    <rPh sb="6" eb="8">
      <t>ホシュウ</t>
    </rPh>
    <phoneticPr fontId="58"/>
  </si>
  <si>
    <t>118ため池の浚渫</t>
    <rPh sb="5" eb="6">
      <t>イケ</t>
    </rPh>
    <rPh sb="7" eb="9">
      <t>シュンセツ</t>
    </rPh>
    <phoneticPr fontId="58"/>
  </si>
  <si>
    <t>ため池の浚渫</t>
    <rPh sb="2" eb="3">
      <t>イケ</t>
    </rPh>
    <rPh sb="4" eb="6">
      <t>シュンセツ</t>
    </rPh>
    <phoneticPr fontId="58"/>
  </si>
  <si>
    <t>66ため池(附帯施設)の更新等</t>
    <rPh sb="4" eb="5">
      <t>イケ</t>
    </rPh>
    <rPh sb="6" eb="8">
      <t>フタイ</t>
    </rPh>
    <rPh sb="8" eb="10">
      <t>シセツ</t>
    </rPh>
    <rPh sb="12" eb="14">
      <t>コウシン</t>
    </rPh>
    <rPh sb="14" eb="15">
      <t>トウ</t>
    </rPh>
    <phoneticPr fontId="58"/>
  </si>
  <si>
    <t>119波除護岸の更新</t>
    <phoneticPr fontId="58"/>
  </si>
  <si>
    <t>120洪水吐の更新</t>
    <phoneticPr fontId="58"/>
  </si>
  <si>
    <t>波除護岸の更新</t>
    <rPh sb="0" eb="4">
      <t>ナミヨケゴガン</t>
    </rPh>
    <rPh sb="5" eb="7">
      <t>コウシン</t>
    </rPh>
    <phoneticPr fontId="58"/>
  </si>
  <si>
    <t>洪水吐の補修の更新</t>
    <rPh sb="7" eb="9">
      <t>コウシン</t>
    </rPh>
    <phoneticPr fontId="58"/>
  </si>
  <si>
    <t>121暗渠排水・排水口の補修</t>
    <phoneticPr fontId="58"/>
  </si>
  <si>
    <t>暗渠排水・排水口の補修</t>
    <phoneticPr fontId="58"/>
  </si>
  <si>
    <t>122給排水施設の補修</t>
    <phoneticPr fontId="58"/>
  </si>
  <si>
    <t>給排水施設の補修</t>
    <phoneticPr fontId="58"/>
  </si>
  <si>
    <t>123固定式散水施設(ヘッドまで)の補修</t>
    <rPh sb="3" eb="5">
      <t>コテイ</t>
    </rPh>
    <rPh sb="5" eb="6">
      <t>シキ</t>
    </rPh>
    <rPh sb="6" eb="8">
      <t>サンスイ</t>
    </rPh>
    <rPh sb="8" eb="10">
      <t>シセツ</t>
    </rPh>
    <rPh sb="18" eb="20">
      <t>ホシュウ</t>
    </rPh>
    <phoneticPr fontId="58"/>
  </si>
  <si>
    <t>固定式散水施設(ヘッドまで)の補修</t>
    <rPh sb="0" eb="2">
      <t>コテイ</t>
    </rPh>
    <rPh sb="2" eb="3">
      <t>シキ</t>
    </rPh>
    <rPh sb="3" eb="5">
      <t>サンスイ</t>
    </rPh>
    <rPh sb="5" eb="7">
      <t>シセツ</t>
    </rPh>
    <rPh sb="15" eb="17">
      <t>ホシュウ</t>
    </rPh>
    <phoneticPr fontId="58"/>
  </si>
  <si>
    <t>124鳥獣害防護柵の補修</t>
    <rPh sb="3" eb="5">
      <t>チョウジュウ</t>
    </rPh>
    <rPh sb="5" eb="6">
      <t>ガイ</t>
    </rPh>
    <rPh sb="6" eb="8">
      <t>ボウゴ</t>
    </rPh>
    <rPh sb="8" eb="9">
      <t>サク</t>
    </rPh>
    <rPh sb="10" eb="12">
      <t>ホシュウ</t>
    </rPh>
    <phoneticPr fontId="58"/>
  </si>
  <si>
    <t>鳥獣害防護柵の補修</t>
    <rPh sb="0" eb="2">
      <t>チョウジュウ</t>
    </rPh>
    <rPh sb="2" eb="3">
      <t>ガイ</t>
    </rPh>
    <rPh sb="3" eb="5">
      <t>ボウゴ</t>
    </rPh>
    <rPh sb="5" eb="6">
      <t>サク</t>
    </rPh>
    <rPh sb="7" eb="9">
      <t>ホシュウ</t>
    </rPh>
    <phoneticPr fontId="58"/>
  </si>
  <si>
    <t>125暗渠排水・排水口の更新</t>
    <phoneticPr fontId="58"/>
  </si>
  <si>
    <t>暗渠排水・排水口の更新</t>
    <phoneticPr fontId="58"/>
  </si>
  <si>
    <t>126給排水施設の更新</t>
    <phoneticPr fontId="58"/>
  </si>
  <si>
    <t>給排水施設の更新</t>
    <phoneticPr fontId="58"/>
  </si>
  <si>
    <t>127固定式散水施設(ヘッドまで)の更新</t>
    <rPh sb="3" eb="5">
      <t>コテイ</t>
    </rPh>
    <rPh sb="5" eb="6">
      <t>シキ</t>
    </rPh>
    <rPh sb="6" eb="8">
      <t>サンスイ</t>
    </rPh>
    <rPh sb="8" eb="10">
      <t>シセツ</t>
    </rPh>
    <rPh sb="18" eb="20">
      <t>コウシン</t>
    </rPh>
    <phoneticPr fontId="58"/>
  </si>
  <si>
    <t>固定式散水施設(ヘッドまで)の更新</t>
    <rPh sb="0" eb="2">
      <t>コテイ</t>
    </rPh>
    <rPh sb="2" eb="3">
      <t>シキ</t>
    </rPh>
    <rPh sb="3" eb="5">
      <t>サンスイ</t>
    </rPh>
    <rPh sb="5" eb="7">
      <t>シセツ</t>
    </rPh>
    <rPh sb="15" eb="17">
      <t>コウシン</t>
    </rPh>
    <phoneticPr fontId="58"/>
  </si>
  <si>
    <t>128鳥獣害防護柵の更新</t>
    <rPh sb="3" eb="5">
      <t>チョウジュウ</t>
    </rPh>
    <rPh sb="5" eb="6">
      <t>ガイ</t>
    </rPh>
    <rPh sb="6" eb="8">
      <t>ボウゴ</t>
    </rPh>
    <rPh sb="8" eb="9">
      <t>サク</t>
    </rPh>
    <rPh sb="10" eb="12">
      <t>コウシン</t>
    </rPh>
    <phoneticPr fontId="58"/>
  </si>
  <si>
    <t>鳥獣害防護柵の更新</t>
    <rPh sb="0" eb="2">
      <t>チョウジュウ</t>
    </rPh>
    <rPh sb="2" eb="3">
      <t>ガイ</t>
    </rPh>
    <rPh sb="3" eb="5">
      <t>ボウゴ</t>
    </rPh>
    <rPh sb="5" eb="6">
      <t>サク</t>
    </rPh>
    <rPh sb="7" eb="9">
      <t>コウシン</t>
    </rPh>
    <phoneticPr fontId="58"/>
  </si>
  <si>
    <t>※見積書経過書には、
見積書、見積内訳書を添付</t>
    <rPh sb="3" eb="4">
      <t>ショ</t>
    </rPh>
    <rPh sb="15" eb="17">
      <t>ミツモリ</t>
    </rPh>
    <rPh sb="17" eb="20">
      <t>ウチワケショ</t>
    </rPh>
    <phoneticPr fontId="58"/>
  </si>
  <si>
    <t>※契約を締結する際の決裁用の書式です。市の審査がOKになったら業者から契約書(請書)を２通(１通）もらいます。（契約書の1部に印紙を貼り決済後に業者へ渡します）</t>
    <rPh sb="19" eb="20">
      <t>シ</t>
    </rPh>
    <rPh sb="21" eb="23">
      <t>シンサ</t>
    </rPh>
    <rPh sb="31" eb="33">
      <t>ギョウシャ</t>
    </rPh>
    <rPh sb="35" eb="38">
      <t>ケイヤクショ</t>
    </rPh>
    <rPh sb="39" eb="41">
      <t>ウケショ</t>
    </rPh>
    <rPh sb="44" eb="45">
      <t>ツウ</t>
    </rPh>
    <rPh sb="47" eb="48">
      <t>ツウ</t>
    </rPh>
    <rPh sb="56" eb="59">
      <t>ケイヤクショ</t>
    </rPh>
    <rPh sb="61" eb="62">
      <t>ブ</t>
    </rPh>
    <rPh sb="63" eb="65">
      <t>インシ</t>
    </rPh>
    <rPh sb="66" eb="67">
      <t>ハ</t>
    </rPh>
    <rPh sb="68" eb="70">
      <t>ケッサイ</t>
    </rPh>
    <rPh sb="70" eb="71">
      <t>ゴ</t>
    </rPh>
    <rPh sb="72" eb="74">
      <t>ギョウシャ</t>
    </rPh>
    <rPh sb="75" eb="76">
      <t>ワタ</t>
    </rPh>
    <phoneticPr fontId="58"/>
  </si>
  <si>
    <t>当初の工期内の契約にしてください</t>
    <rPh sb="0" eb="2">
      <t>トウショ</t>
    </rPh>
    <rPh sb="3" eb="5">
      <t>コウキ</t>
    </rPh>
    <rPh sb="5" eb="6">
      <t>ナイ</t>
    </rPh>
    <rPh sb="7" eb="9">
      <t>ケイヤク</t>
    </rPh>
    <phoneticPr fontId="58"/>
  </si>
  <si>
    <t>入札経過書
（見積書経過書）</t>
    <rPh sb="0" eb="2">
      <t>ニュウサツ</t>
    </rPh>
    <rPh sb="2" eb="4">
      <t>ケイカ</t>
    </rPh>
    <rPh sb="4" eb="5">
      <t>ショ</t>
    </rPh>
    <rPh sb="7" eb="10">
      <t>ミツモリショ</t>
    </rPh>
    <rPh sb="10" eb="12">
      <t>ケイカ</t>
    </rPh>
    <rPh sb="12" eb="13">
      <t>ショ</t>
    </rPh>
    <phoneticPr fontId="43"/>
  </si>
  <si>
    <r>
      <t>□</t>
    </r>
    <r>
      <rPr>
        <sz val="12"/>
        <color indexed="8"/>
        <rFont val="ＭＳ Ｐ明朝"/>
        <family val="1"/>
        <charset val="128"/>
      </rPr>
      <t xml:space="preserve">
（200万円未満は不用）</t>
    </r>
    <rPh sb="6" eb="8">
      <t>マンエン</t>
    </rPh>
    <rPh sb="8" eb="10">
      <t>ミマン</t>
    </rPh>
    <rPh sb="11" eb="13">
      <t>フヨウ</t>
    </rPh>
    <phoneticPr fontId="43"/>
  </si>
  <si>
    <t>　施工業者との協議により準備・整理した書類
　80％出来形図</t>
    <rPh sb="1" eb="3">
      <t>セコウ</t>
    </rPh>
    <rPh sb="3" eb="5">
      <t>ギョウシャ</t>
    </rPh>
    <rPh sb="7" eb="9">
      <t>キョウギ</t>
    </rPh>
    <rPh sb="12" eb="14">
      <t>ジュンビ</t>
    </rPh>
    <rPh sb="15" eb="17">
      <t>セイリ</t>
    </rPh>
    <rPh sb="19" eb="21">
      <t>ショルイ</t>
    </rPh>
    <rPh sb="26" eb="29">
      <t>デキガタ</t>
    </rPh>
    <rPh sb="29" eb="30">
      <t>ズ</t>
    </rPh>
    <phoneticPr fontId="43"/>
  </si>
  <si>
    <t>変更工事
請負契約書
（変更があった場合）</t>
    <rPh sb="0" eb="2">
      <t>ヘンコウ</t>
    </rPh>
    <rPh sb="2" eb="4">
      <t>コウジ</t>
    </rPh>
    <rPh sb="5" eb="7">
      <t>ウケオイ</t>
    </rPh>
    <rPh sb="7" eb="9">
      <t>ケイヤク</t>
    </rPh>
    <rPh sb="9" eb="10">
      <t>ショ</t>
    </rPh>
    <rPh sb="12" eb="14">
      <t>ヘンコウ</t>
    </rPh>
    <rPh sb="18" eb="20">
      <t>バアイ</t>
    </rPh>
    <phoneticPr fontId="43"/>
  </si>
  <si>
    <t>様式ー3</t>
    <rPh sb="1" eb="2">
      <t>シキ</t>
    </rPh>
    <phoneticPr fontId="58"/>
  </si>
  <si>
    <t>様式－4</t>
    <rPh sb="0" eb="3">
      <t>ヨウシキー</t>
    </rPh>
    <phoneticPr fontId="58"/>
  </si>
  <si>
    <t>様式ー5</t>
    <rPh sb="0" eb="1">
      <t>サマ</t>
    </rPh>
    <rPh sb="1" eb="2">
      <t>シキ</t>
    </rPh>
    <phoneticPr fontId="58"/>
  </si>
  <si>
    <t>様式－10</t>
    <rPh sb="0" eb="3">
      <t>ヨウシキー</t>
    </rPh>
    <phoneticPr fontId="58"/>
  </si>
  <si>
    <t>様式－11-1</t>
    <rPh sb="0" eb="3">
      <t>ヨウシキー</t>
    </rPh>
    <phoneticPr fontId="58"/>
  </si>
  <si>
    <t>様式－11-2</t>
    <rPh sb="0" eb="3">
      <t>ヨウシキー</t>
    </rPh>
    <phoneticPr fontId="58"/>
  </si>
  <si>
    <t>様式ー12</t>
    <phoneticPr fontId="58"/>
  </si>
  <si>
    <t>様式－15</t>
    <rPh sb="0" eb="3">
      <t>ヨウシキー</t>
    </rPh>
    <phoneticPr fontId="58"/>
  </si>
  <si>
    <t>⑦</t>
    <phoneticPr fontId="58"/>
  </si>
  <si>
    <r>
      <t>④既に入力されている事項についても必ず確認の上御使用ください。なお、</t>
    </r>
    <r>
      <rPr>
        <b/>
        <u/>
        <sz val="11"/>
        <rFont val="ＭＳ Ｐゴシック"/>
        <family val="3"/>
        <charset val="128"/>
      </rPr>
      <t>誤植や不具合等ありましたら事務局にお知らせください。</t>
    </r>
    <rPh sb="47" eb="49">
      <t>ジム</t>
    </rPh>
    <rPh sb="49" eb="50">
      <t>キョク</t>
    </rPh>
    <phoneticPr fontId="58"/>
  </si>
  <si>
    <t>③</t>
    <phoneticPr fontId="43"/>
  </si>
  <si>
    <t>④</t>
    <phoneticPr fontId="58"/>
  </si>
  <si>
    <t>様式－４</t>
    <phoneticPr fontId="58"/>
  </si>
  <si>
    <t>⑥</t>
    <phoneticPr fontId="43"/>
  </si>
  <si>
    <t>様式－６</t>
    <rPh sb="0" eb="2">
      <t>ヨウシキ</t>
    </rPh>
    <phoneticPr fontId="43"/>
  </si>
  <si>
    <t>様式－７</t>
    <rPh sb="0" eb="2">
      <t>ヨウシキ</t>
    </rPh>
    <phoneticPr fontId="58"/>
  </si>
  <si>
    <t>様式－１０</t>
    <phoneticPr fontId="58"/>
  </si>
  <si>
    <t>様式－11-2</t>
    <phoneticPr fontId="58"/>
  </si>
  <si>
    <t>様式-11-1
上田市の建設工事請負契約書（表紙）に
準じた様式です。</t>
    <rPh sb="0" eb="2">
      <t>ヨウシキ</t>
    </rPh>
    <rPh sb="12" eb="14">
      <t>ケンセツ</t>
    </rPh>
    <rPh sb="14" eb="16">
      <t>コウジ</t>
    </rPh>
    <rPh sb="16" eb="18">
      <t>ウケオイ</t>
    </rPh>
    <rPh sb="18" eb="21">
      <t>ケイヤクショ</t>
    </rPh>
    <rPh sb="22" eb="24">
      <t>ヒョウシ</t>
    </rPh>
    <rPh sb="27" eb="28">
      <t>ジュン</t>
    </rPh>
    <rPh sb="30" eb="32">
      <t>ヨウシキ</t>
    </rPh>
    <phoneticPr fontId="43"/>
  </si>
  <si>
    <t>⑫</t>
    <phoneticPr fontId="58"/>
  </si>
  <si>
    <t>様式－１２</t>
    <phoneticPr fontId="58"/>
  </si>
  <si>
    <t>様式-１３</t>
    <rPh sb="0" eb="2">
      <t>ヨウシキ</t>
    </rPh>
    <phoneticPr fontId="43"/>
  </si>
  <si>
    <t>⑭</t>
    <phoneticPr fontId="43"/>
  </si>
  <si>
    <t>様式-１４</t>
    <rPh sb="0" eb="2">
      <t>ヨウシキ</t>
    </rPh>
    <phoneticPr fontId="43"/>
  </si>
  <si>
    <t>様式-15</t>
    <rPh sb="0" eb="2">
      <t>ヨウシキ</t>
    </rPh>
    <phoneticPr fontId="58"/>
  </si>
  <si>
    <t>様式－16</t>
    <phoneticPr fontId="58"/>
  </si>
  <si>
    <t>様式－１７-2</t>
    <phoneticPr fontId="58"/>
  </si>
  <si>
    <t>様式－１7-1</t>
    <phoneticPr fontId="58"/>
  </si>
  <si>
    <t>様式－17-1</t>
    <rPh sb="0" eb="2">
      <t>ヨウシキ</t>
    </rPh>
    <phoneticPr fontId="58"/>
  </si>
  <si>
    <t>様式－17-2</t>
    <rPh sb="0" eb="3">
      <t>ヨウシキー</t>
    </rPh>
    <phoneticPr fontId="58"/>
  </si>
  <si>
    <t>上田市大手１丁目１１－１６</t>
    <rPh sb="0" eb="3">
      <t>ウエダシ</t>
    </rPh>
    <rPh sb="3" eb="5">
      <t>オオテ</t>
    </rPh>
    <rPh sb="6" eb="8">
      <t>チョウメ</t>
    </rPh>
    <phoneticPr fontId="58"/>
  </si>
  <si>
    <t>指 名 競 争 入 札 通 知 書</t>
    <rPh sb="0" eb="1">
      <t>ユビ</t>
    </rPh>
    <rPh sb="2" eb="3">
      <t>メイ</t>
    </rPh>
    <rPh sb="4" eb="5">
      <t>セリ</t>
    </rPh>
    <rPh sb="6" eb="7">
      <t>ソウ</t>
    </rPh>
    <rPh sb="8" eb="9">
      <t>イリ</t>
    </rPh>
    <rPh sb="10" eb="11">
      <t>サツ</t>
    </rPh>
    <rPh sb="12" eb="13">
      <t>ツウ</t>
    </rPh>
    <rPh sb="14" eb="15">
      <t>チ</t>
    </rPh>
    <rPh sb="16" eb="17">
      <t>ショ</t>
    </rPh>
    <phoneticPr fontId="43"/>
  </si>
  <si>
    <t>　下記により入札を行いますから、入札に参加してください。</t>
    <phoneticPr fontId="43"/>
  </si>
  <si>
    <t>午前（午後）〇〇時○○分</t>
    <rPh sb="0" eb="2">
      <t>ゴゼン</t>
    </rPh>
    <rPh sb="3" eb="5">
      <t>ゴゴ</t>
    </rPh>
    <rPh sb="8" eb="9">
      <t>ジ</t>
    </rPh>
    <rPh sb="11" eb="12">
      <t>フン</t>
    </rPh>
    <phoneticPr fontId="58"/>
  </si>
  <si>
    <t>入札開札の
日時及び場所</t>
  </si>
  <si>
    <t>落札価格の決定にあたっては、入札書に記載された金額に当該金額の100分の10に相当する額を加算した金額〔当該金額に1円未満の端数があるときは、その端数金額を切り捨てた額〕をもって落札価格とするので、入札者は消費税及び地方消費税に係る課税事業者であるか免除事業者であるかを問わず、見積もった契約希望金額の110分の100に相当する金額を入札書に記入すること。</t>
    <rPh sb="0" eb="2">
      <t>ラクサツ</t>
    </rPh>
    <rPh sb="14" eb="16">
      <t>ニュウサツ</t>
    </rPh>
    <rPh sb="16" eb="17">
      <t>ショ</t>
    </rPh>
    <rPh sb="89" eb="91">
      <t>ラクサツ</t>
    </rPh>
    <rPh sb="99" eb="101">
      <t>ニュウサツ</t>
    </rPh>
    <rPh sb="167" eb="169">
      <t>ニュウサツ</t>
    </rPh>
    <rPh sb="169" eb="170">
      <t>ショ</t>
    </rPh>
    <phoneticPr fontId="58"/>
  </si>
  <si>
    <t>入札回数は２回とする。(郵送等の場合は１回)</t>
    <rPh sb="0" eb="2">
      <t>ニュウサツ</t>
    </rPh>
    <rPh sb="2" eb="4">
      <t>カイスウ</t>
    </rPh>
    <rPh sb="6" eb="7">
      <t>カイ</t>
    </rPh>
    <rPh sb="12" eb="14">
      <t>ユウソウ</t>
    </rPh>
    <rPh sb="14" eb="15">
      <t>トウ</t>
    </rPh>
    <rPh sb="16" eb="18">
      <t>バアイ</t>
    </rPh>
    <rPh sb="20" eb="21">
      <t>カイ</t>
    </rPh>
    <phoneticPr fontId="43"/>
  </si>
  <si>
    <t>入札の方法</t>
    <rPh sb="0" eb="2">
      <t>ニュウサツ</t>
    </rPh>
    <phoneticPr fontId="43"/>
  </si>
  <si>
    <t>入札、契約に係る事務処理等は、「上田市建設工事の入札及び契約に係る事務処理に関する規程」に準ずるものとする。</t>
    <rPh sb="16" eb="18">
      <t>ウエダ</t>
    </rPh>
    <phoneticPr fontId="43"/>
  </si>
  <si>
    <t>入札に参加するものに必要な資格のない者の行った入札及び入札に関する条件に違反した入札は無効とする。</t>
  </si>
  <si>
    <t>落札者は、5日以内に契約書を提出し、契約を取り交わすこと。</t>
    <phoneticPr fontId="43"/>
  </si>
  <si>
    <t>※施工計画書</t>
    <rPh sb="1" eb="3">
      <t>セコウ</t>
    </rPh>
    <rPh sb="3" eb="5">
      <t>ケイカク</t>
    </rPh>
    <rPh sb="5" eb="6">
      <t>ショ</t>
    </rPh>
    <phoneticPr fontId="43"/>
  </si>
  <si>
    <t>契約金額が200万円以上の場合</t>
    <rPh sb="0" eb="2">
      <t>ケイヤク</t>
    </rPh>
    <rPh sb="2" eb="4">
      <t>キンガク</t>
    </rPh>
    <rPh sb="8" eb="12">
      <t>マンエンイジョウ</t>
    </rPh>
    <rPh sb="13" eb="15">
      <t>バアイ</t>
    </rPh>
    <phoneticPr fontId="43"/>
  </si>
  <si>
    <t>当初</t>
    <rPh sb="0" eb="2">
      <t>トウショ</t>
    </rPh>
    <phoneticPr fontId="43"/>
  </si>
  <si>
    <t>設計書を作成し発注する方法（長土連に設計を委託する場合も含む）</t>
    <phoneticPr fontId="58"/>
  </si>
  <si>
    <t>（入札業者数）</t>
    <rPh sb="1" eb="3">
      <t>ニュウサツ</t>
    </rPh>
    <phoneticPr fontId="43"/>
  </si>
  <si>
    <t>この書式は事務局で作成
上田市の審査を受けるときに使用する（業者への指名競争入札通知書（案）と仕様書を添付する）</t>
    <rPh sb="2" eb="4">
      <t>ショシキ</t>
    </rPh>
    <rPh sb="5" eb="8">
      <t>ジムキョク</t>
    </rPh>
    <rPh sb="9" eb="11">
      <t>サクセイ</t>
    </rPh>
    <rPh sb="12" eb="15">
      <t>ウエダシ</t>
    </rPh>
    <rPh sb="16" eb="18">
      <t>シンサ</t>
    </rPh>
    <rPh sb="19" eb="20">
      <t>ウ</t>
    </rPh>
    <rPh sb="25" eb="27">
      <t>シヨウ</t>
    </rPh>
    <rPh sb="34" eb="43">
      <t>シメイキョウソウニュウサツツウチショ</t>
    </rPh>
    <rPh sb="44" eb="45">
      <t>アン</t>
    </rPh>
    <rPh sb="47" eb="50">
      <t>シヨウショ</t>
    </rPh>
    <phoneticPr fontId="43"/>
  </si>
  <si>
    <r>
      <t>工事施行伺　</t>
    </r>
    <r>
      <rPr>
        <sz val="16"/>
        <rFont val="ＭＳ Ｐゴシック"/>
        <family val="3"/>
        <charset val="128"/>
      </rPr>
      <t>兼</t>
    </r>
    <r>
      <rPr>
        <sz val="22"/>
        <rFont val="ＭＳ Ｐゴシック"/>
        <family val="3"/>
        <charset val="128"/>
      </rPr>
      <t>　入札通知</t>
    </r>
    <r>
      <rPr>
        <sz val="16"/>
        <rFont val="ＭＳ Ｐゴシック"/>
        <family val="3"/>
        <charset val="128"/>
      </rPr>
      <t>の通知について（伺）</t>
    </r>
    <rPh sb="8" eb="10">
      <t>ニュウサツ</t>
    </rPh>
    <rPh sb="10" eb="12">
      <t>ツウチ</t>
    </rPh>
    <phoneticPr fontId="58"/>
  </si>
  <si>
    <t>入　札　書</t>
    <rPh sb="0" eb="1">
      <t>イリ</t>
    </rPh>
    <rPh sb="2" eb="3">
      <t>サツ</t>
    </rPh>
    <rPh sb="4" eb="5">
      <t>ショ</t>
    </rPh>
    <phoneticPr fontId="58"/>
  </si>
  <si>
    <t>入　札　人</t>
    <rPh sb="0" eb="1">
      <t>イリ</t>
    </rPh>
    <rPh sb="2" eb="3">
      <t>サツ</t>
    </rPh>
    <phoneticPr fontId="58"/>
  </si>
  <si>
    <t>　縦覧に供せられた建設工事請負契約書（案）、設計図書及び入札心得並びに現場を熟覧し、承諾した上で下記のとおり入札します。</t>
    <rPh sb="54" eb="56">
      <t>ニュウサツ</t>
    </rPh>
    <phoneticPr fontId="43"/>
  </si>
  <si>
    <t>入札金額（税抜き）</t>
    <rPh sb="0" eb="2">
      <t>ニュウサツ</t>
    </rPh>
    <rPh sb="5" eb="6">
      <t>ゼイ</t>
    </rPh>
    <rPh sb="6" eb="7">
      <t>ヌ</t>
    </rPh>
    <phoneticPr fontId="58"/>
  </si>
  <si>
    <t>備考</t>
    <rPh sb="0" eb="2">
      <t>ビコウ</t>
    </rPh>
    <phoneticPr fontId="58"/>
  </si>
  <si>
    <r>
      <t>　　　　　　　　　　　入札・開札の進め方　　　　　　　　　　　　</t>
    </r>
    <r>
      <rPr>
        <sz val="12"/>
        <rFont val="ＭＳ Ｐゴシック"/>
        <family val="3"/>
        <charset val="128"/>
      </rPr>
      <t>　　　　　　　　（参考）</t>
    </r>
    <rPh sb="11" eb="13">
      <t>ニュウサツ</t>
    </rPh>
    <rPh sb="14" eb="16">
      <t>カイサツ</t>
    </rPh>
    <rPh sb="17" eb="18">
      <t>スス</t>
    </rPh>
    <rPh sb="19" eb="20">
      <t>カタ</t>
    </rPh>
    <rPh sb="41" eb="43">
      <t>サンコウ</t>
    </rPh>
    <phoneticPr fontId="43"/>
  </si>
  <si>
    <t>項　目</t>
    <rPh sb="0" eb="1">
      <t>コウ</t>
    </rPh>
    <rPh sb="2" eb="3">
      <t>メ</t>
    </rPh>
    <phoneticPr fontId="43"/>
  </si>
  <si>
    <t>発言者</t>
    <rPh sb="0" eb="3">
      <t>ハツゲンシャ</t>
    </rPh>
    <phoneticPr fontId="43"/>
  </si>
  <si>
    <t>　発　言　内　容　</t>
    <rPh sb="1" eb="2">
      <t>ハッ</t>
    </rPh>
    <rPh sb="3" eb="4">
      <t>ゲン</t>
    </rPh>
    <rPh sb="5" eb="6">
      <t>ナイ</t>
    </rPh>
    <rPh sb="7" eb="8">
      <t>カタチ</t>
    </rPh>
    <phoneticPr fontId="43"/>
  </si>
  <si>
    <t>１</t>
    <phoneticPr fontId="43"/>
  </si>
  <si>
    <t>あいさつ</t>
    <phoneticPr fontId="43"/>
  </si>
  <si>
    <t>○○会長</t>
    <rPh sb="2" eb="4">
      <t>カイチョウ</t>
    </rPh>
    <phoneticPr fontId="43"/>
  </si>
  <si>
    <t>私は○○地区保全会会長の○○○○と申します。　本日の入札責任者であります</t>
    <rPh sb="0" eb="1">
      <t>ワタクシ</t>
    </rPh>
    <rPh sb="4" eb="6">
      <t>チク</t>
    </rPh>
    <rPh sb="6" eb="8">
      <t>ホゼン</t>
    </rPh>
    <rPh sb="8" eb="9">
      <t>カイ</t>
    </rPh>
    <rPh sb="9" eb="11">
      <t>カイチョウ</t>
    </rPh>
    <rPh sb="17" eb="18">
      <t>モウ</t>
    </rPh>
    <rPh sb="23" eb="25">
      <t>ホンジツ</t>
    </rPh>
    <rPh sb="26" eb="28">
      <t>ニュウサツ</t>
    </rPh>
    <rPh sb="28" eb="31">
      <t>セキニンシャ</t>
    </rPh>
    <phoneticPr fontId="43"/>
  </si>
  <si>
    <t>只今より、令和○○年度　資源向上支払（施設の長寿命化）○○地区保全会　○○水路工事の　　入札を開始します</t>
    <rPh sb="0" eb="2">
      <t>タダイマ</t>
    </rPh>
    <rPh sb="5" eb="7">
      <t>レイワ</t>
    </rPh>
    <rPh sb="9" eb="11">
      <t>ネンド</t>
    </rPh>
    <rPh sb="12" eb="14">
      <t>シゲン</t>
    </rPh>
    <rPh sb="14" eb="16">
      <t>コウジョウ</t>
    </rPh>
    <rPh sb="16" eb="18">
      <t>シハライ</t>
    </rPh>
    <rPh sb="19" eb="21">
      <t>シセツ</t>
    </rPh>
    <rPh sb="22" eb="23">
      <t>チョウ</t>
    </rPh>
    <rPh sb="23" eb="26">
      <t>ジュミョウカ</t>
    </rPh>
    <rPh sb="29" eb="31">
      <t>チク</t>
    </rPh>
    <rPh sb="31" eb="33">
      <t>ホゼン</t>
    </rPh>
    <rPh sb="33" eb="34">
      <t>カイ</t>
    </rPh>
    <rPh sb="37" eb="39">
      <t>スイロ</t>
    </rPh>
    <rPh sb="39" eb="41">
      <t>コウジ</t>
    </rPh>
    <rPh sb="44" eb="46">
      <t>ニュウサツ</t>
    </rPh>
    <rPh sb="47" eb="49">
      <t>カイシ</t>
    </rPh>
    <phoneticPr fontId="43"/>
  </si>
  <si>
    <t>２</t>
    <phoneticPr fontId="43"/>
  </si>
  <si>
    <t>資格審査</t>
    <rPh sb="0" eb="2">
      <t>シカク</t>
    </rPh>
    <rPh sb="2" eb="4">
      <t>シンサ</t>
    </rPh>
    <phoneticPr fontId="43"/>
  </si>
  <si>
    <t>○○</t>
    <phoneticPr fontId="43"/>
  </si>
  <si>
    <t>委任状をお持ちの方は事前に提出願います</t>
    <rPh sb="0" eb="3">
      <t>イニンジョウ</t>
    </rPh>
    <rPh sb="5" eb="6">
      <t>モ</t>
    </rPh>
    <rPh sb="8" eb="9">
      <t>カタ</t>
    </rPh>
    <rPh sb="10" eb="12">
      <t>ジゼン</t>
    </rPh>
    <rPh sb="13" eb="15">
      <t>テイシュツ</t>
    </rPh>
    <rPh sb="15" eb="16">
      <t>ネガ</t>
    </rPh>
    <phoneticPr fontId="43"/>
  </si>
  <si>
    <t>３</t>
    <phoneticPr fontId="43"/>
  </si>
  <si>
    <t>入札保証金等</t>
    <rPh sb="0" eb="2">
      <t>ニュウサツ</t>
    </rPh>
    <rPh sb="2" eb="5">
      <t>ホショウキン</t>
    </rPh>
    <rPh sb="5" eb="6">
      <t>トウ</t>
    </rPh>
    <phoneticPr fontId="43"/>
  </si>
  <si>
    <t>本工事においては、入札保証金と契約保証金は免除いたします</t>
    <rPh sb="0" eb="3">
      <t>ホンコウジ</t>
    </rPh>
    <rPh sb="9" eb="11">
      <t>ニュウサツ</t>
    </rPh>
    <rPh sb="11" eb="14">
      <t>ホショウキン</t>
    </rPh>
    <rPh sb="15" eb="17">
      <t>ケイヤク</t>
    </rPh>
    <rPh sb="17" eb="20">
      <t>ホショウキン</t>
    </rPh>
    <rPh sb="21" eb="23">
      <t>メンジョ</t>
    </rPh>
    <phoneticPr fontId="43"/>
  </si>
  <si>
    <t>４</t>
    <phoneticPr fontId="43"/>
  </si>
  <si>
    <t>入札方法</t>
    <rPh sb="0" eb="2">
      <t>ニュウサツ</t>
    </rPh>
    <rPh sb="2" eb="4">
      <t>ホウホウ</t>
    </rPh>
    <phoneticPr fontId="43"/>
  </si>
  <si>
    <t>先にお渡しした　通知書に記載の通り110分の100に相当する金額を記入してください</t>
    <rPh sb="0" eb="1">
      <t>サキ</t>
    </rPh>
    <rPh sb="3" eb="4">
      <t>ワタ</t>
    </rPh>
    <rPh sb="8" eb="11">
      <t>ツウチショ</t>
    </rPh>
    <rPh sb="12" eb="14">
      <t>キサイ</t>
    </rPh>
    <rPh sb="15" eb="16">
      <t>トオ</t>
    </rPh>
    <rPh sb="20" eb="21">
      <t>ブン</t>
    </rPh>
    <rPh sb="26" eb="28">
      <t>ソウトウ</t>
    </rPh>
    <rPh sb="30" eb="32">
      <t>キンガク</t>
    </rPh>
    <rPh sb="33" eb="35">
      <t>キニュウ</t>
    </rPh>
    <phoneticPr fontId="43"/>
  </si>
  <si>
    <t>入札は２回とします</t>
    <rPh sb="0" eb="2">
      <t>ニュウサツ</t>
    </rPh>
    <rPh sb="4" eb="5">
      <t>カイ</t>
    </rPh>
    <phoneticPr fontId="43"/>
  </si>
  <si>
    <t>本入札に係る事務処理等は「○○市建設工事の入札及び契約に係る事務処理に関する規定」に　　準じます</t>
    <rPh sb="0" eb="1">
      <t>ホン</t>
    </rPh>
    <rPh sb="1" eb="3">
      <t>ニュウサツ</t>
    </rPh>
    <rPh sb="4" eb="5">
      <t>カカ</t>
    </rPh>
    <rPh sb="6" eb="8">
      <t>ジム</t>
    </rPh>
    <rPh sb="8" eb="10">
      <t>ショリ</t>
    </rPh>
    <rPh sb="10" eb="11">
      <t>トウ</t>
    </rPh>
    <rPh sb="15" eb="16">
      <t>シ</t>
    </rPh>
    <rPh sb="16" eb="18">
      <t>ケンセツ</t>
    </rPh>
    <rPh sb="18" eb="20">
      <t>コウジ</t>
    </rPh>
    <rPh sb="21" eb="23">
      <t>ニュウサツ</t>
    </rPh>
    <rPh sb="23" eb="24">
      <t>オヨ</t>
    </rPh>
    <rPh sb="25" eb="27">
      <t>ケイヤク</t>
    </rPh>
    <rPh sb="28" eb="29">
      <t>カカ</t>
    </rPh>
    <rPh sb="30" eb="32">
      <t>ジム</t>
    </rPh>
    <rPh sb="32" eb="34">
      <t>ショリ</t>
    </rPh>
    <rPh sb="35" eb="36">
      <t>カン</t>
    </rPh>
    <rPh sb="38" eb="40">
      <t>キテイ</t>
    </rPh>
    <rPh sb="44" eb="45">
      <t>ジュン</t>
    </rPh>
    <phoneticPr fontId="43"/>
  </si>
  <si>
    <t>５</t>
    <phoneticPr fontId="43"/>
  </si>
  <si>
    <t>応札</t>
    <rPh sb="0" eb="2">
      <t>オウサツ</t>
    </rPh>
    <phoneticPr fontId="43"/>
  </si>
  <si>
    <t>○○・○○</t>
    <phoneticPr fontId="43"/>
  </si>
  <si>
    <t>札は裏返して入れてください</t>
    <rPh sb="0" eb="1">
      <t>フダ</t>
    </rPh>
    <rPh sb="2" eb="4">
      <t>ウラガエ</t>
    </rPh>
    <rPh sb="6" eb="7">
      <t>イ</t>
    </rPh>
    <phoneticPr fontId="43"/>
  </si>
  <si>
    <t>６</t>
    <phoneticPr fontId="43"/>
  </si>
  <si>
    <t>開札（1）</t>
    <rPh sb="0" eb="2">
      <t>カイサツ</t>
    </rPh>
    <phoneticPr fontId="43"/>
  </si>
  <si>
    <t>経過書に記載し、○○会長と○○会計の確認を受ける</t>
    <rPh sb="0" eb="2">
      <t>ケイカ</t>
    </rPh>
    <rPh sb="2" eb="3">
      <t>ショ</t>
    </rPh>
    <rPh sb="4" eb="6">
      <t>キサイ</t>
    </rPh>
    <rPh sb="10" eb="12">
      <t>カイチョウ</t>
    </rPh>
    <rPh sb="15" eb="17">
      <t>カイケイ</t>
    </rPh>
    <rPh sb="18" eb="20">
      <t>カクニン</t>
    </rPh>
    <rPh sb="21" eb="22">
      <t>ウ</t>
    </rPh>
    <phoneticPr fontId="43"/>
  </si>
  <si>
    <t>開札（2）</t>
    <rPh sb="0" eb="2">
      <t>カイサツ</t>
    </rPh>
    <phoneticPr fontId="43"/>
  </si>
  <si>
    <t>７</t>
    <phoneticPr fontId="43"/>
  </si>
  <si>
    <t>落札者発表</t>
    <rPh sb="0" eb="2">
      <t>ラクサツ</t>
    </rPh>
    <rPh sb="2" eb="3">
      <t>シャ</t>
    </rPh>
    <rPh sb="3" eb="5">
      <t>ハッピョウ</t>
    </rPh>
    <phoneticPr fontId="43"/>
  </si>
  <si>
    <t>最低価格入札者から４位までの会社名を読み上げる
 （なお、最低価格者のみ応札金額を読み上げます）</t>
    <rPh sb="0" eb="2">
      <t>サイテイ</t>
    </rPh>
    <rPh sb="2" eb="4">
      <t>カカク</t>
    </rPh>
    <rPh sb="4" eb="6">
      <t>ニュウサツ</t>
    </rPh>
    <rPh sb="6" eb="7">
      <t>シャ</t>
    </rPh>
    <rPh sb="10" eb="11">
      <t>イ</t>
    </rPh>
    <rPh sb="14" eb="16">
      <t>カイシャ</t>
    </rPh>
    <rPh sb="16" eb="17">
      <t>メイ</t>
    </rPh>
    <rPh sb="18" eb="19">
      <t>ヨ</t>
    </rPh>
    <rPh sb="20" eb="21">
      <t>ア</t>
    </rPh>
    <rPh sb="29" eb="31">
      <t>サイテイ</t>
    </rPh>
    <rPh sb="31" eb="33">
      <t>カカク</t>
    </rPh>
    <rPh sb="33" eb="34">
      <t>シャ</t>
    </rPh>
    <rPh sb="36" eb="38">
      <t>オウサツ</t>
    </rPh>
    <rPh sb="38" eb="40">
      <t>キンガク</t>
    </rPh>
    <rPh sb="41" eb="42">
      <t>ヨ</t>
    </rPh>
    <rPh sb="43" eb="44">
      <t>ア</t>
    </rPh>
    <phoneticPr fontId="43"/>
  </si>
  <si>
    <t>以上より、最低価格入札者であります○○会社、入札金額○○円で落札しました。</t>
    <rPh sb="0" eb="2">
      <t>イジョウ</t>
    </rPh>
    <rPh sb="5" eb="7">
      <t>サイテイ</t>
    </rPh>
    <rPh sb="7" eb="9">
      <t>カカク</t>
    </rPh>
    <rPh sb="9" eb="11">
      <t>ニュウサツ</t>
    </rPh>
    <rPh sb="11" eb="12">
      <t>シャ</t>
    </rPh>
    <rPh sb="19" eb="21">
      <t>カイシャ</t>
    </rPh>
    <rPh sb="22" eb="24">
      <t>ニュウサツ</t>
    </rPh>
    <rPh sb="24" eb="26">
      <t>キンガク</t>
    </rPh>
    <rPh sb="28" eb="29">
      <t>エン</t>
    </rPh>
    <rPh sb="30" eb="32">
      <t>ラクサツ</t>
    </rPh>
    <phoneticPr fontId="43"/>
  </si>
  <si>
    <t>８</t>
    <phoneticPr fontId="43"/>
  </si>
  <si>
    <t>注意事項</t>
    <rPh sb="0" eb="2">
      <t>チュウイ</t>
    </rPh>
    <rPh sb="2" eb="4">
      <t>ジコウ</t>
    </rPh>
    <phoneticPr fontId="43"/>
  </si>
  <si>
    <t>○○会社においては○月○日までに印紙を貼った契約書を１部と印紙を貼らない契約書１部を提出してください</t>
    <rPh sb="2" eb="4">
      <t>カイシャ</t>
    </rPh>
    <rPh sb="10" eb="11">
      <t>ガツ</t>
    </rPh>
    <rPh sb="12" eb="13">
      <t>カ</t>
    </rPh>
    <rPh sb="16" eb="18">
      <t>インシ</t>
    </rPh>
    <rPh sb="19" eb="20">
      <t>ハ</t>
    </rPh>
    <rPh sb="22" eb="25">
      <t>ケイヤクショ</t>
    </rPh>
    <rPh sb="24" eb="25">
      <t>ショ</t>
    </rPh>
    <rPh sb="27" eb="28">
      <t>ブ</t>
    </rPh>
    <rPh sb="29" eb="31">
      <t>インシ</t>
    </rPh>
    <rPh sb="32" eb="33">
      <t>ハ</t>
    </rPh>
    <rPh sb="36" eb="39">
      <t>ケイヤクショ</t>
    </rPh>
    <rPh sb="40" eb="41">
      <t>ブ</t>
    </rPh>
    <rPh sb="42" eb="44">
      <t>テイシュツ</t>
    </rPh>
    <phoneticPr fontId="43"/>
  </si>
  <si>
    <t>第</t>
    <rPh sb="0" eb="1">
      <t>ダイ</t>
    </rPh>
    <phoneticPr fontId="58"/>
  </si>
  <si>
    <t>回</t>
    <rPh sb="0" eb="1">
      <t>カイ</t>
    </rPh>
    <phoneticPr fontId="58"/>
  </si>
  <si>
    <t>予定価格調書</t>
  </si>
  <si>
    <t>予定価格</t>
  </si>
  <si>
    <t>下記の入札に係る予定価格を上記のとおり定める。</t>
  </si>
  <si>
    <t>令和○○年○○月○○日</t>
    <rPh sb="0" eb="2">
      <t>レイワ</t>
    </rPh>
    <rPh sb="4" eb="5">
      <t>ネン</t>
    </rPh>
    <rPh sb="7" eb="8">
      <t>ツキ</t>
    </rPh>
    <rPh sb="10" eb="11">
      <t>ヒ</t>
    </rPh>
    <phoneticPr fontId="43"/>
  </si>
  <si>
    <t>予算執行者</t>
  </si>
  <si>
    <t>工事（業務）名</t>
  </si>
  <si>
    <t>工事（業務）場所</t>
  </si>
  <si>
    <t>設計金額</t>
  </si>
  <si>
    <t>設計額の100/110</t>
    <phoneticPr fontId="43"/>
  </si>
  <si>
    <t>⑧</t>
    <phoneticPr fontId="43"/>
  </si>
  <si>
    <t>入札経過書</t>
    <rPh sb="0" eb="2">
      <t>ニュウサツ</t>
    </rPh>
    <phoneticPr fontId="58"/>
  </si>
  <si>
    <t>入札書比較価格</t>
    <rPh sb="0" eb="2">
      <t>ニュウサツ</t>
    </rPh>
    <phoneticPr fontId="58"/>
  </si>
  <si>
    <t>第１回　入札額</t>
    <rPh sb="4" eb="6">
      <t>ニュウサツ</t>
    </rPh>
    <phoneticPr fontId="58"/>
  </si>
  <si>
    <t>第２回　入札額</t>
    <phoneticPr fontId="58"/>
  </si>
  <si>
    <t>入札書記載金額</t>
    <rPh sb="0" eb="2">
      <t>ニュウサツ</t>
    </rPh>
    <phoneticPr fontId="58"/>
  </si>
  <si>
    <t>入札参加業者数</t>
    <rPh sb="0" eb="2">
      <t>ニュウサツ</t>
    </rPh>
    <rPh sb="2" eb="4">
      <t>サンカ</t>
    </rPh>
    <phoneticPr fontId="58"/>
  </si>
  <si>
    <t>入札書比較価格</t>
    <rPh sb="0" eb="2">
      <t>ニュウサツ</t>
    </rPh>
    <phoneticPr fontId="43"/>
  </si>
  <si>
    <t>資源向上支払交付金
（施設の長寿命化のための活動）</t>
    <rPh sb="0" eb="2">
      <t>シゲン</t>
    </rPh>
    <rPh sb="4" eb="6">
      <t>シハライ</t>
    </rPh>
    <rPh sb="6" eb="9">
      <t>コウフキン</t>
    </rPh>
    <rPh sb="11" eb="13">
      <t>シセツ</t>
    </rPh>
    <rPh sb="22" eb="24">
      <t>カツドウ</t>
    </rPh>
    <phoneticPr fontId="43"/>
  </si>
  <si>
    <t>工事施行伺　</t>
    <rPh sb="3" eb="4">
      <t>コウ</t>
    </rPh>
    <phoneticPr fontId="58"/>
  </si>
  <si>
    <t>←負担限度額は設計額</t>
    <rPh sb="7" eb="9">
      <t>セッケイ</t>
    </rPh>
    <rPh sb="9" eb="10">
      <t>ガク</t>
    </rPh>
    <phoneticPr fontId="58"/>
  </si>
  <si>
    <t>様式－９</t>
    <phoneticPr fontId="58"/>
  </si>
  <si>
    <t>（様式８）</t>
    <rPh sb="1" eb="3">
      <t>ヨウシキ</t>
    </rPh>
    <phoneticPr fontId="43"/>
  </si>
  <si>
    <t>実施設計書（当初）</t>
  </si>
  <si>
    <t>場所　</t>
  </si>
  <si>
    <t>事業概要</t>
  </si>
  <si>
    <t>会長</t>
  </si>
  <si>
    <t>副会長</t>
  </si>
  <si>
    <t>事務局</t>
  </si>
  <si>
    <t>（例）</t>
  </si>
  <si>
    <t>前払い率：</t>
  </si>
  <si>
    <t>○％</t>
  </si>
  <si>
    <t>工種：</t>
  </si>
  <si>
    <t>契約保証方法：</t>
  </si>
  <si>
    <t>補正なし</t>
  </si>
  <si>
    <t>地域補正区分：</t>
  </si>
  <si>
    <t>地方（交通無）</t>
  </si>
  <si>
    <t>実施設計書（第１回変更）</t>
  </si>
  <si>
    <t>事業概要</t>
    <phoneticPr fontId="43"/>
  </si>
  <si>
    <r>
      <t>資源向上支払交付金</t>
    </r>
    <r>
      <rPr>
        <sz val="11"/>
        <rFont val="ＭＳ Ｐゴシック"/>
        <family val="3"/>
        <charset val="128"/>
      </rPr>
      <t>（施設の長寿命化のための活動）</t>
    </r>
    <rPh sb="0" eb="2">
      <t>シゲン</t>
    </rPh>
    <rPh sb="2" eb="4">
      <t>コウジョウ</t>
    </rPh>
    <rPh sb="4" eb="6">
      <t>シハライ</t>
    </rPh>
    <rPh sb="6" eb="9">
      <t>コウフキン</t>
    </rPh>
    <rPh sb="21" eb="23">
      <t>カツドウ</t>
    </rPh>
    <phoneticPr fontId="43"/>
  </si>
  <si>
    <t>資源向上支払交付金（施設の長寿命化のための活動）</t>
    <rPh sb="0" eb="2">
      <t>シゲン</t>
    </rPh>
    <rPh sb="2" eb="4">
      <t>コウジョウ</t>
    </rPh>
    <rPh sb="4" eb="6">
      <t>シハライ</t>
    </rPh>
    <rPh sb="6" eb="9">
      <t>コウフキン</t>
    </rPh>
    <rPh sb="21" eb="23">
      <t>カツドウ</t>
    </rPh>
    <phoneticPr fontId="43"/>
  </si>
  <si>
    <t>※130万円以下は請書で可</t>
    <rPh sb="5" eb="6">
      <t>エン</t>
    </rPh>
    <rPh sb="6" eb="8">
      <t>イカ</t>
    </rPh>
    <rPh sb="9" eb="11">
      <t>ウケショ</t>
    </rPh>
    <rPh sb="12" eb="13">
      <t>カ</t>
    </rPh>
    <phoneticPr fontId="102"/>
  </si>
  <si>
    <t>※契約金額が130万円以下の場合はこの請書を使います。</t>
    <rPh sb="11" eb="13">
      <t>イカ</t>
    </rPh>
    <phoneticPr fontId="58"/>
  </si>
  <si>
    <t>指名競争入札通知書（案）</t>
    <rPh sb="0" eb="6">
      <t>シメイキョウソウニュウサツ</t>
    </rPh>
    <rPh sb="6" eb="9">
      <t>ツウチショ</t>
    </rPh>
    <rPh sb="10" eb="11">
      <t>アン</t>
    </rPh>
    <phoneticPr fontId="58"/>
  </si>
  <si>
    <t>設計書審査表　兼　指名業者等確認表（当初）</t>
    <rPh sb="0" eb="2">
      <t>セッケイ</t>
    </rPh>
    <rPh sb="2" eb="3">
      <t>ショ</t>
    </rPh>
    <rPh sb="9" eb="11">
      <t>シメイ</t>
    </rPh>
    <rPh sb="18" eb="20">
      <t>トウショ</t>
    </rPh>
    <phoneticPr fontId="58"/>
  </si>
  <si>
    <t>入札指名業者の確認</t>
    <rPh sb="0" eb="2">
      <t>ニュウサツ</t>
    </rPh>
    <rPh sb="2" eb="4">
      <t>シメイ</t>
    </rPh>
    <rPh sb="4" eb="6">
      <t>ギョウシャ</t>
    </rPh>
    <rPh sb="7" eb="9">
      <t>カクニン</t>
    </rPh>
    <phoneticPr fontId="58"/>
  </si>
  <si>
    <t>工事施工伺（指名競争入札により発注する場合）</t>
    <rPh sb="6" eb="8">
      <t>シメイ</t>
    </rPh>
    <rPh sb="8" eb="10">
      <t>キョウソウ</t>
    </rPh>
    <rPh sb="10" eb="12">
      <t>ニュウサツ</t>
    </rPh>
    <phoneticPr fontId="58"/>
  </si>
  <si>
    <t>指名競争入札により発注する場合の施工伺</t>
    <rPh sb="0" eb="2">
      <t>シメイ</t>
    </rPh>
    <rPh sb="2" eb="4">
      <t>キョウソウ</t>
    </rPh>
    <rPh sb="4" eb="6">
      <t>ニュウサツ</t>
    </rPh>
    <phoneticPr fontId="58"/>
  </si>
  <si>
    <t>指名競争入札通知書（指名競争入札により発注する場合）</t>
    <rPh sb="0" eb="2">
      <t>シメイ</t>
    </rPh>
    <rPh sb="2" eb="4">
      <t>キョウソウ</t>
    </rPh>
    <rPh sb="4" eb="6">
      <t>ニュウサツ</t>
    </rPh>
    <rPh sb="6" eb="8">
      <t>ツウチ</t>
    </rPh>
    <rPh sb="10" eb="12">
      <t>シメイ</t>
    </rPh>
    <rPh sb="12" eb="14">
      <t>キョウソウ</t>
    </rPh>
    <rPh sb="14" eb="16">
      <t>ニュウサツ</t>
    </rPh>
    <phoneticPr fontId="58"/>
  </si>
  <si>
    <t>指名競争入札により発注する場合の業者への通知書</t>
    <rPh sb="0" eb="2">
      <t>シメイ</t>
    </rPh>
    <rPh sb="2" eb="4">
      <t>キョウソウ</t>
    </rPh>
    <rPh sb="4" eb="6">
      <t>ニュウサツ</t>
    </rPh>
    <rPh sb="16" eb="18">
      <t>ギョウシャ</t>
    </rPh>
    <rPh sb="20" eb="23">
      <t>ツウチショ</t>
    </rPh>
    <phoneticPr fontId="58"/>
  </si>
  <si>
    <t>入札書書式</t>
    <rPh sb="0" eb="2">
      <t>ニュウサツ</t>
    </rPh>
    <phoneticPr fontId="58"/>
  </si>
  <si>
    <t>設計書を作成して発注する場合に業者から提出される入札書の書式</t>
    <rPh sb="24" eb="26">
      <t>ニュウサツ</t>
    </rPh>
    <phoneticPr fontId="58"/>
  </si>
  <si>
    <t>予定価格調書</t>
    <rPh sb="0" eb="2">
      <t>ヨテイ</t>
    </rPh>
    <rPh sb="2" eb="4">
      <t>カカク</t>
    </rPh>
    <rPh sb="4" eb="6">
      <t>チョウショ</t>
    </rPh>
    <phoneticPr fontId="58"/>
  </si>
  <si>
    <t>落札、不調を判断するための金額を明示した書式</t>
    <rPh sb="0" eb="2">
      <t>ラクサツ</t>
    </rPh>
    <rPh sb="3" eb="5">
      <t>フチョウ</t>
    </rPh>
    <rPh sb="6" eb="8">
      <t>ハンダン</t>
    </rPh>
    <rPh sb="13" eb="15">
      <t>キンガク</t>
    </rPh>
    <rPh sb="16" eb="18">
      <t>メイジ</t>
    </rPh>
    <rPh sb="20" eb="22">
      <t>ショシキ</t>
    </rPh>
    <phoneticPr fontId="43"/>
  </si>
  <si>
    <t>入札経過書</t>
    <rPh sb="0" eb="2">
      <t>ニュウサツ</t>
    </rPh>
    <rPh sb="2" eb="4">
      <t>ケイカ</t>
    </rPh>
    <rPh sb="4" eb="5">
      <t>ショ</t>
    </rPh>
    <phoneticPr fontId="58"/>
  </si>
  <si>
    <t>入札の状況を整理する書式</t>
    <phoneticPr fontId="43"/>
  </si>
  <si>
    <t>請書（契約金額が130万円以下の場合）</t>
    <rPh sb="13" eb="15">
      <t>イカ</t>
    </rPh>
    <phoneticPr fontId="58"/>
  </si>
  <si>
    <t>設計書審査表　兼　発注先業者等確認表（変更後）</t>
    <rPh sb="0" eb="2">
      <t>セッケイ</t>
    </rPh>
    <rPh sb="2" eb="3">
      <t>ショ</t>
    </rPh>
    <rPh sb="3" eb="5">
      <t>シンサ</t>
    </rPh>
    <rPh sb="7" eb="8">
      <t>ケン</t>
    </rPh>
    <rPh sb="9" eb="11">
      <t>ハッチュウ</t>
    </rPh>
    <rPh sb="11" eb="12">
      <t>サキ</t>
    </rPh>
    <rPh sb="12" eb="14">
      <t>ギョウシャ</t>
    </rPh>
    <rPh sb="14" eb="15">
      <t>トウ</t>
    </rPh>
    <rPh sb="15" eb="17">
      <t>カクニン</t>
    </rPh>
    <rPh sb="17" eb="18">
      <t>ヒョウ</t>
    </rPh>
    <phoneticPr fontId="58"/>
  </si>
  <si>
    <t>契約金額が130万円以下の場合に使用。なお、130万円を超える場合は上田市の契約書を使用。</t>
    <rPh sb="10" eb="12">
      <t>イカ</t>
    </rPh>
    <rPh sb="28" eb="29">
      <t>コ</t>
    </rPh>
    <phoneticPr fontId="58"/>
  </si>
  <si>
    <t>組織による200万以上の入札型工事事務手順</t>
    <rPh sb="0" eb="2">
      <t>ソシキ</t>
    </rPh>
    <rPh sb="8" eb="9">
      <t>マン</t>
    </rPh>
    <rPh sb="9" eb="11">
      <t>イジョウ</t>
    </rPh>
    <rPh sb="12" eb="14">
      <t>ニュウサツ</t>
    </rPh>
    <rPh sb="14" eb="15">
      <t>ガタ</t>
    </rPh>
    <rPh sb="15" eb="17">
      <t>コウジ</t>
    </rPh>
    <rPh sb="17" eb="19">
      <t>ジム</t>
    </rPh>
    <rPh sb="19" eb="21">
      <t>テジュン</t>
    </rPh>
    <phoneticPr fontId="134"/>
  </si>
  <si>
    <t>　　※組織の機能診断・点検により実施箇所が確定し、事務局、上田市の現地調査が済んでることが前提</t>
    <rPh sb="3" eb="5">
      <t>ソシキ</t>
    </rPh>
    <rPh sb="6" eb="8">
      <t>キノウ</t>
    </rPh>
    <rPh sb="8" eb="10">
      <t>シンダン</t>
    </rPh>
    <rPh sb="11" eb="13">
      <t>テンケン</t>
    </rPh>
    <rPh sb="16" eb="18">
      <t>ジッシ</t>
    </rPh>
    <rPh sb="18" eb="20">
      <t>カショ</t>
    </rPh>
    <rPh sb="21" eb="23">
      <t>カクテイ</t>
    </rPh>
    <rPh sb="25" eb="28">
      <t>ジムキョク</t>
    </rPh>
    <rPh sb="29" eb="32">
      <t>ウエダシ</t>
    </rPh>
    <rPh sb="33" eb="35">
      <t>ゲンチ</t>
    </rPh>
    <rPh sb="35" eb="37">
      <t>チョウサ</t>
    </rPh>
    <rPh sb="38" eb="39">
      <t>ス</t>
    </rPh>
    <rPh sb="45" eb="47">
      <t>ゼンテイ</t>
    </rPh>
    <phoneticPr fontId="134"/>
  </si>
  <si>
    <t>組織</t>
    <rPh sb="0" eb="2">
      <t>ソシキ</t>
    </rPh>
    <phoneticPr fontId="134"/>
  </si>
  <si>
    <t>ネットワーク
（事務局）</t>
    <rPh sb="8" eb="11">
      <t>ジムキョク</t>
    </rPh>
    <phoneticPr fontId="134"/>
  </si>
  <si>
    <t>上田市</t>
    <rPh sb="0" eb="3">
      <t>ウエダシ</t>
    </rPh>
    <phoneticPr fontId="134"/>
  </si>
  <si>
    <t>上田水土里会</t>
    <rPh sb="0" eb="2">
      <t>ウエダ</t>
    </rPh>
    <rPh sb="2" eb="5">
      <t>ミドリ</t>
    </rPh>
    <rPh sb="5" eb="6">
      <t>カイ</t>
    </rPh>
    <phoneticPr fontId="134"/>
  </si>
  <si>
    <t>代行申込書
作成・提出</t>
    <rPh sb="0" eb="2">
      <t>ダイコウ</t>
    </rPh>
    <rPh sb="2" eb="5">
      <t>モウシコミショ</t>
    </rPh>
    <rPh sb="6" eb="8">
      <t>サクセイ</t>
    </rPh>
    <rPh sb="9" eb="11">
      <t>テイシュツ</t>
    </rPh>
    <phoneticPr fontId="134"/>
  </si>
  <si>
    <t>申込の受理
取りまとめ</t>
    <rPh sb="0" eb="2">
      <t>モウシコミ</t>
    </rPh>
    <rPh sb="3" eb="5">
      <t>ジュリ</t>
    </rPh>
    <rPh sb="6" eb="7">
      <t>ト</t>
    </rPh>
    <phoneticPr fontId="134"/>
  </si>
  <si>
    <t>代行業務委託
発注</t>
    <rPh sb="0" eb="2">
      <t>ダイコウ</t>
    </rPh>
    <rPh sb="2" eb="4">
      <t>ギョウム</t>
    </rPh>
    <rPh sb="4" eb="6">
      <t>イタク</t>
    </rPh>
    <rPh sb="7" eb="9">
      <t>ハッチュウ</t>
    </rPh>
    <phoneticPr fontId="134"/>
  </si>
  <si>
    <t>業委託請書
作成発行</t>
    <rPh sb="0" eb="1">
      <t>ギョウ</t>
    </rPh>
    <rPh sb="1" eb="3">
      <t>イタク</t>
    </rPh>
    <rPh sb="3" eb="5">
      <t>ウケショ</t>
    </rPh>
    <rPh sb="6" eb="8">
      <t>サクセイ</t>
    </rPh>
    <rPh sb="8" eb="10">
      <t>ハッコウ</t>
    </rPh>
    <phoneticPr fontId="134"/>
  </si>
  <si>
    <t>業務委託請書
受領</t>
    <rPh sb="0" eb="2">
      <t>ギョウム</t>
    </rPh>
    <rPh sb="2" eb="4">
      <t>イタク</t>
    </rPh>
    <rPh sb="4" eb="6">
      <t>ウケショ</t>
    </rPh>
    <rPh sb="7" eb="9">
      <t>ジュリョウ</t>
    </rPh>
    <phoneticPr fontId="134"/>
  </si>
  <si>
    <t>委託受理確認</t>
    <rPh sb="0" eb="2">
      <t>イタク</t>
    </rPh>
    <rPh sb="2" eb="4">
      <t>ジュリ</t>
    </rPh>
    <rPh sb="4" eb="6">
      <t>カクニン</t>
    </rPh>
    <phoneticPr fontId="134"/>
  </si>
  <si>
    <t>委託受理書
作成発行</t>
    <rPh sb="0" eb="2">
      <t>イタク</t>
    </rPh>
    <rPh sb="2" eb="4">
      <t>ジュリ</t>
    </rPh>
    <rPh sb="4" eb="5">
      <t>ショ</t>
    </rPh>
    <rPh sb="6" eb="8">
      <t>サクセイ</t>
    </rPh>
    <rPh sb="8" eb="10">
      <t>ハッコウ</t>
    </rPh>
    <phoneticPr fontId="134"/>
  </si>
  <si>
    <t>工事届
当初設計書
入札通知書(案)
作成提出</t>
    <rPh sb="0" eb="2">
      <t>コウジ</t>
    </rPh>
    <rPh sb="2" eb="3">
      <t>トドケ</t>
    </rPh>
    <rPh sb="4" eb="6">
      <t>トウショ</t>
    </rPh>
    <rPh sb="6" eb="8">
      <t>セッケイ</t>
    </rPh>
    <rPh sb="8" eb="9">
      <t>ショ</t>
    </rPh>
    <rPh sb="10" eb="12">
      <t>ニュウサツ</t>
    </rPh>
    <rPh sb="12" eb="15">
      <t>ツウチショ</t>
    </rPh>
    <rPh sb="16" eb="17">
      <t>アン</t>
    </rPh>
    <rPh sb="19" eb="21">
      <t>サクセイ</t>
    </rPh>
    <rPh sb="21" eb="23">
      <t>テイシュツ</t>
    </rPh>
    <phoneticPr fontId="134"/>
  </si>
  <si>
    <t>工事届確認
当初審査表作成</t>
    <rPh sb="0" eb="2">
      <t>コウジ</t>
    </rPh>
    <rPh sb="2" eb="3">
      <t>トドケ</t>
    </rPh>
    <rPh sb="3" eb="5">
      <t>カクニン</t>
    </rPh>
    <rPh sb="6" eb="8">
      <t>トウショ</t>
    </rPh>
    <rPh sb="8" eb="10">
      <t>シンサ</t>
    </rPh>
    <rPh sb="10" eb="11">
      <t>ヒョウ</t>
    </rPh>
    <rPh sb="11" eb="13">
      <t>サクセイ</t>
    </rPh>
    <phoneticPr fontId="134"/>
  </si>
  <si>
    <t>当初審査</t>
    <rPh sb="0" eb="2">
      <t>トウショ</t>
    </rPh>
    <rPh sb="2" eb="4">
      <t>シンサ</t>
    </rPh>
    <phoneticPr fontId="134"/>
  </si>
  <si>
    <t>当初審査表受領
指名競争入札
通知書作成配布</t>
    <rPh sb="0" eb="2">
      <t>トウショ</t>
    </rPh>
    <rPh sb="2" eb="4">
      <t>シンサ</t>
    </rPh>
    <rPh sb="4" eb="5">
      <t>ヒョウ</t>
    </rPh>
    <rPh sb="5" eb="7">
      <t>ジュリョウ</t>
    </rPh>
    <rPh sb="8" eb="10">
      <t>シメイ</t>
    </rPh>
    <rPh sb="10" eb="12">
      <t>キョウソウ</t>
    </rPh>
    <rPh sb="12" eb="14">
      <t>ニュウサツ</t>
    </rPh>
    <rPh sb="15" eb="18">
      <t>ツウチショ</t>
    </rPh>
    <rPh sb="18" eb="20">
      <t>サクセイ</t>
    </rPh>
    <rPh sb="20" eb="22">
      <t>ハイフ</t>
    </rPh>
    <phoneticPr fontId="134"/>
  </si>
  <si>
    <t>当初審査表
受領送付</t>
    <rPh sb="0" eb="2">
      <t>トウショ</t>
    </rPh>
    <rPh sb="2" eb="4">
      <t>シンサ</t>
    </rPh>
    <rPh sb="4" eb="5">
      <t>ヒョウ</t>
    </rPh>
    <rPh sb="6" eb="8">
      <t>ジュリョウ</t>
    </rPh>
    <rPh sb="8" eb="10">
      <t>ソウフ</t>
    </rPh>
    <phoneticPr fontId="134"/>
  </si>
  <si>
    <t>現場説明会開催</t>
    <rPh sb="0" eb="5">
      <t>ゲンバセツメイカイ</t>
    </rPh>
    <rPh sb="5" eb="7">
      <t>カイサイ</t>
    </rPh>
    <phoneticPr fontId="134"/>
  </si>
  <si>
    <t>現場説明会立会</t>
    <rPh sb="0" eb="5">
      <t>ゲンバセツメイカイ</t>
    </rPh>
    <rPh sb="5" eb="7">
      <t>タチアイ</t>
    </rPh>
    <phoneticPr fontId="134"/>
  </si>
  <si>
    <t>現場説明会立会</t>
    <rPh sb="0" eb="7">
      <t>ゲンバセツメイカイタチアイ</t>
    </rPh>
    <phoneticPr fontId="134"/>
  </si>
  <si>
    <t>予定価格調書
作成
入札・開札
契約伺書作成</t>
    <rPh sb="0" eb="2">
      <t>ヨテイ</t>
    </rPh>
    <rPh sb="2" eb="4">
      <t>カカク</t>
    </rPh>
    <rPh sb="4" eb="6">
      <t>チョウショ</t>
    </rPh>
    <rPh sb="7" eb="9">
      <t>サクセイ</t>
    </rPh>
    <rPh sb="10" eb="12">
      <t>ニュウサツ</t>
    </rPh>
    <rPh sb="13" eb="15">
      <t>カイサツ</t>
    </rPh>
    <rPh sb="16" eb="18">
      <t>ケイヤク</t>
    </rPh>
    <rPh sb="18" eb="20">
      <t>ウカガイショ</t>
    </rPh>
    <rPh sb="20" eb="22">
      <t>サクセイ</t>
    </rPh>
    <phoneticPr fontId="134"/>
  </si>
  <si>
    <t>工事契約書受領</t>
    <rPh sb="0" eb="2">
      <t>コウジ</t>
    </rPh>
    <rPh sb="2" eb="5">
      <t>ケイヤクショ</t>
    </rPh>
    <rPh sb="5" eb="7">
      <t>ジュリョウ</t>
    </rPh>
    <phoneticPr fontId="134"/>
  </si>
  <si>
    <t>契約印押印</t>
    <rPh sb="0" eb="2">
      <t>ケイヤク</t>
    </rPh>
    <rPh sb="2" eb="3">
      <t>イン</t>
    </rPh>
    <rPh sb="3" eb="5">
      <t>オウイン</t>
    </rPh>
    <phoneticPr fontId="134"/>
  </si>
  <si>
    <t>入札結果報告</t>
    <rPh sb="0" eb="2">
      <t>ニュウサツ</t>
    </rPh>
    <rPh sb="2" eb="4">
      <t>ケッカ</t>
    </rPh>
    <rPh sb="4" eb="6">
      <t>ホウコク</t>
    </rPh>
    <phoneticPr fontId="134"/>
  </si>
  <si>
    <t>工事契約締結
着手時書類受領</t>
    <rPh sb="0" eb="2">
      <t>コウジ</t>
    </rPh>
    <rPh sb="2" eb="4">
      <t>ケイヤク</t>
    </rPh>
    <rPh sb="4" eb="6">
      <t>テイケツ</t>
    </rPh>
    <rPh sb="7" eb="9">
      <t>チャクシュ</t>
    </rPh>
    <rPh sb="9" eb="10">
      <t>ジ</t>
    </rPh>
    <rPh sb="10" eb="12">
      <t>ショルイ</t>
    </rPh>
    <rPh sb="12" eb="14">
      <t>ジュリョウ</t>
    </rPh>
    <phoneticPr fontId="134"/>
  </si>
  <si>
    <t>工事契約書返却</t>
    <rPh sb="0" eb="2">
      <t>コウジ</t>
    </rPh>
    <rPh sb="2" eb="4">
      <t>ケイヤク</t>
    </rPh>
    <rPh sb="4" eb="5">
      <t>ショ</t>
    </rPh>
    <rPh sb="5" eb="7">
      <t>ヘンキャク</t>
    </rPh>
    <phoneticPr fontId="134"/>
  </si>
  <si>
    <t>工事中
現場管理</t>
    <rPh sb="0" eb="3">
      <t>コウジチュウ</t>
    </rPh>
    <rPh sb="4" eb="6">
      <t>ゲンバ</t>
    </rPh>
    <rPh sb="6" eb="8">
      <t>カンリ</t>
    </rPh>
    <phoneticPr fontId="134"/>
  </si>
  <si>
    <t>　　　</t>
    <phoneticPr fontId="134"/>
  </si>
  <si>
    <t>80％出来形受領
変更設計書作成
変更執行伺書</t>
    <rPh sb="3" eb="6">
      <t>デキガタ</t>
    </rPh>
    <rPh sb="6" eb="8">
      <t>ジュリョウ</t>
    </rPh>
    <rPh sb="9" eb="11">
      <t>ヘンコウ</t>
    </rPh>
    <rPh sb="11" eb="14">
      <t>セッケイショ</t>
    </rPh>
    <rPh sb="14" eb="16">
      <t>サクセイ</t>
    </rPh>
    <rPh sb="17" eb="19">
      <t>ヘンコウ</t>
    </rPh>
    <rPh sb="19" eb="21">
      <t>シッコウ</t>
    </rPh>
    <rPh sb="21" eb="23">
      <t>ウカガイショ</t>
    </rPh>
    <phoneticPr fontId="134"/>
  </si>
  <si>
    <t>変更設計書受領
変更審査表作成</t>
    <rPh sb="0" eb="2">
      <t>ヘンコウ</t>
    </rPh>
    <rPh sb="2" eb="5">
      <t>セッケイショ</t>
    </rPh>
    <rPh sb="5" eb="7">
      <t>ジュリョウ</t>
    </rPh>
    <rPh sb="8" eb="10">
      <t>ヘンコウ</t>
    </rPh>
    <rPh sb="10" eb="12">
      <t>シンサ</t>
    </rPh>
    <rPh sb="12" eb="13">
      <t>ヒョウ</t>
    </rPh>
    <rPh sb="13" eb="15">
      <t>サクセイ</t>
    </rPh>
    <phoneticPr fontId="134"/>
  </si>
  <si>
    <t>変更審査</t>
    <rPh sb="0" eb="2">
      <t>ヘンコウ</t>
    </rPh>
    <rPh sb="2" eb="4">
      <t>シンサ</t>
    </rPh>
    <phoneticPr fontId="134"/>
  </si>
  <si>
    <t>変更審査表受領</t>
    <rPh sb="0" eb="2">
      <t>ヘンコウ</t>
    </rPh>
    <rPh sb="2" eb="4">
      <t>シンサ</t>
    </rPh>
    <rPh sb="4" eb="5">
      <t>ヒョウ</t>
    </rPh>
    <rPh sb="5" eb="7">
      <t>ジュリョウ</t>
    </rPh>
    <phoneticPr fontId="134"/>
  </si>
  <si>
    <t>変更審査表返却</t>
    <rPh sb="0" eb="2">
      <t>ヘンコウ</t>
    </rPh>
    <rPh sb="2" eb="4">
      <t>シンサ</t>
    </rPh>
    <rPh sb="4" eb="5">
      <t>ヒョウ</t>
    </rPh>
    <rPh sb="5" eb="7">
      <t>ヘンキャク</t>
    </rPh>
    <phoneticPr fontId="134"/>
  </si>
  <si>
    <t>変更契約書
作成提出</t>
    <rPh sb="0" eb="2">
      <t>ヘンコウ</t>
    </rPh>
    <rPh sb="2" eb="4">
      <t>ケイヤク</t>
    </rPh>
    <rPh sb="4" eb="5">
      <t>ショ</t>
    </rPh>
    <rPh sb="6" eb="8">
      <t>サクセイ</t>
    </rPh>
    <rPh sb="8" eb="10">
      <t>テイシュツ</t>
    </rPh>
    <phoneticPr fontId="134"/>
  </si>
  <si>
    <t>変更契約書受領</t>
    <rPh sb="0" eb="2">
      <t>ヘンコウ</t>
    </rPh>
    <rPh sb="2" eb="4">
      <t>ケイヤク</t>
    </rPh>
    <rPh sb="4" eb="5">
      <t>ショ</t>
    </rPh>
    <rPh sb="5" eb="7">
      <t>ジュリョウ</t>
    </rPh>
    <phoneticPr fontId="134"/>
  </si>
  <si>
    <t>変更契約締結</t>
    <rPh sb="0" eb="2">
      <t>ヘンコウ</t>
    </rPh>
    <rPh sb="2" eb="4">
      <t>ケイヤク</t>
    </rPh>
    <rPh sb="4" eb="6">
      <t>テイケツ</t>
    </rPh>
    <phoneticPr fontId="134"/>
  </si>
  <si>
    <t>変更契約書返却</t>
    <rPh sb="0" eb="2">
      <t>ヘンコウ</t>
    </rPh>
    <rPh sb="2" eb="4">
      <t>ケイヤク</t>
    </rPh>
    <rPh sb="4" eb="5">
      <t>ショ</t>
    </rPh>
    <rPh sb="5" eb="7">
      <t>ヘンキャク</t>
    </rPh>
    <phoneticPr fontId="134"/>
  </si>
  <si>
    <t>しゅん工届
竣工書類受領</t>
    <rPh sb="3" eb="4">
      <t>コウ</t>
    </rPh>
    <rPh sb="4" eb="5">
      <t>トドケ</t>
    </rPh>
    <rPh sb="6" eb="8">
      <t>シュンコウ</t>
    </rPh>
    <rPh sb="8" eb="10">
      <t>ショルイ</t>
    </rPh>
    <rPh sb="10" eb="12">
      <t>ジュリョウ</t>
    </rPh>
    <phoneticPr fontId="134"/>
  </si>
  <si>
    <t>竣工検査
検査合格通知</t>
    <rPh sb="0" eb="2">
      <t>シュンコウ</t>
    </rPh>
    <rPh sb="2" eb="4">
      <t>ケンサ</t>
    </rPh>
    <rPh sb="5" eb="7">
      <t>ケンサ</t>
    </rPh>
    <rPh sb="7" eb="9">
      <t>ゴウカク</t>
    </rPh>
    <rPh sb="9" eb="11">
      <t>ツウチ</t>
    </rPh>
    <phoneticPr fontId="134"/>
  </si>
  <si>
    <t>竣工検査立会</t>
    <rPh sb="0" eb="2">
      <t>シュンコウ</t>
    </rPh>
    <rPh sb="2" eb="4">
      <t>ケンサ</t>
    </rPh>
    <rPh sb="4" eb="6">
      <t>タチアイ</t>
    </rPh>
    <phoneticPr fontId="134"/>
  </si>
  <si>
    <t>請求書・日報
作成提出</t>
    <rPh sb="0" eb="3">
      <t>セイキュウショ</t>
    </rPh>
    <rPh sb="4" eb="6">
      <t>ニッポウ</t>
    </rPh>
    <rPh sb="7" eb="9">
      <t>サクセイ</t>
    </rPh>
    <rPh sb="9" eb="11">
      <t>テイシュツ</t>
    </rPh>
    <phoneticPr fontId="134"/>
  </si>
  <si>
    <t>工事精算書作成</t>
    <rPh sb="5" eb="7">
      <t>サクセイ</t>
    </rPh>
    <phoneticPr fontId="134"/>
  </si>
  <si>
    <t>工事費支払
日当等支払</t>
    <rPh sb="0" eb="2">
      <t>コウジ</t>
    </rPh>
    <rPh sb="2" eb="3">
      <t>ヒ</t>
    </rPh>
    <rPh sb="3" eb="5">
      <t>シハラ</t>
    </rPh>
    <rPh sb="6" eb="8">
      <t>ニットウ</t>
    </rPh>
    <rPh sb="8" eb="9">
      <t>トウ</t>
    </rPh>
    <rPh sb="9" eb="11">
      <t>シハライ</t>
    </rPh>
    <phoneticPr fontId="134"/>
  </si>
  <si>
    <t>工事完了
精算額確認</t>
    <rPh sb="0" eb="2">
      <t>コウジ</t>
    </rPh>
    <rPh sb="2" eb="4">
      <t>カンリョウ</t>
    </rPh>
    <rPh sb="5" eb="8">
      <t>セイサンガク</t>
    </rPh>
    <rPh sb="8" eb="10">
      <t>カクニン</t>
    </rPh>
    <phoneticPr fontId="134"/>
  </si>
  <si>
    <t>工事完了報告書
作成発行</t>
    <rPh sb="0" eb="2">
      <t>コウジ</t>
    </rPh>
    <rPh sb="2" eb="4">
      <t>カンリョウ</t>
    </rPh>
    <rPh sb="4" eb="7">
      <t>ホウコクショ</t>
    </rPh>
    <rPh sb="8" eb="10">
      <t>サクセイ</t>
    </rPh>
    <rPh sb="10" eb="12">
      <t>ハッコウ</t>
    </rPh>
    <phoneticPr fontId="134"/>
  </si>
  <si>
    <t>財産管理台帳
作成提出</t>
    <rPh sb="0" eb="4">
      <t>ザイサンカンリ</t>
    </rPh>
    <rPh sb="4" eb="6">
      <t>ダイチョウ</t>
    </rPh>
    <rPh sb="7" eb="9">
      <t>サクセイ</t>
    </rPh>
    <rPh sb="9" eb="11">
      <t>テイシュツ</t>
    </rPh>
    <phoneticPr fontId="134"/>
  </si>
  <si>
    <t>財産管理台帳
取りまとめ</t>
    <rPh sb="0" eb="2">
      <t>ザイサン</t>
    </rPh>
    <rPh sb="2" eb="4">
      <t>カンリ</t>
    </rPh>
    <rPh sb="4" eb="6">
      <t>ダイチョウ</t>
    </rPh>
    <rPh sb="7" eb="8">
      <t>ト</t>
    </rPh>
    <phoneticPr fontId="134"/>
  </si>
  <si>
    <t>財産譲渡先確認</t>
    <rPh sb="0" eb="2">
      <t>ザイサン</t>
    </rPh>
    <rPh sb="2" eb="4">
      <t>ジョウト</t>
    </rPh>
    <rPh sb="4" eb="5">
      <t>サキ</t>
    </rPh>
    <rPh sb="5" eb="7">
      <t>カクニン</t>
    </rPh>
    <phoneticPr fontId="134"/>
  </si>
  <si>
    <t>財産譲渡</t>
    <rPh sb="0" eb="2">
      <t>ザイサン</t>
    </rPh>
    <rPh sb="2" eb="4">
      <t>ジョウト</t>
    </rPh>
    <phoneticPr fontId="134"/>
  </si>
  <si>
    <t>財産譲渡完了書
受領</t>
    <rPh sb="0" eb="2">
      <t>ザイサン</t>
    </rPh>
    <rPh sb="2" eb="4">
      <t>ジョウト</t>
    </rPh>
    <rPh sb="4" eb="6">
      <t>カンリョウ</t>
    </rPh>
    <rPh sb="6" eb="7">
      <t>ショ</t>
    </rPh>
    <rPh sb="8" eb="10">
      <t>ジュリョウ</t>
    </rPh>
    <phoneticPr fontId="134"/>
  </si>
  <si>
    <t>財産譲渡完了書
作成配布</t>
    <rPh sb="0" eb="2">
      <t>ザイサン</t>
    </rPh>
    <rPh sb="2" eb="4">
      <t>ジョウト</t>
    </rPh>
    <rPh sb="4" eb="6">
      <t>カンリョウ</t>
    </rPh>
    <rPh sb="6" eb="7">
      <t>ショ</t>
    </rPh>
    <rPh sb="8" eb="10">
      <t>サクセイ</t>
    </rPh>
    <rPh sb="10" eb="12">
      <t>ハイフ</t>
    </rPh>
    <phoneticPr fontId="134"/>
  </si>
  <si>
    <t>外部発注による工事関係提出書類一覧表（入札型工事の場合）</t>
    <rPh sb="0" eb="2">
      <t>ガイブ</t>
    </rPh>
    <rPh sb="2" eb="4">
      <t>ハッチュウ</t>
    </rPh>
    <rPh sb="7" eb="9">
      <t>コウジ</t>
    </rPh>
    <rPh sb="9" eb="11">
      <t>カンケイ</t>
    </rPh>
    <rPh sb="11" eb="13">
      <t>テイシュツ</t>
    </rPh>
    <rPh sb="13" eb="15">
      <t>ショルイ</t>
    </rPh>
    <rPh sb="15" eb="17">
      <t>イチラン</t>
    </rPh>
    <rPh sb="17" eb="18">
      <t>ヒョウ</t>
    </rPh>
    <rPh sb="19" eb="21">
      <t>ニュウサツ</t>
    </rPh>
    <rPh sb="21" eb="22">
      <t>ガタ</t>
    </rPh>
    <rPh sb="22" eb="24">
      <t>コウジ</t>
    </rPh>
    <rPh sb="25" eb="27">
      <t>バアイ</t>
    </rPh>
    <phoneticPr fontId="134"/>
  </si>
  <si>
    <t>提出時期</t>
    <rPh sb="0" eb="2">
      <t>テイシュツ</t>
    </rPh>
    <rPh sb="2" eb="4">
      <t>ジキ</t>
    </rPh>
    <phoneticPr fontId="134"/>
  </si>
  <si>
    <t>書類名</t>
    <rPh sb="0" eb="2">
      <t>ショルイ</t>
    </rPh>
    <rPh sb="2" eb="3">
      <t>メイ</t>
    </rPh>
    <phoneticPr fontId="134"/>
  </si>
  <si>
    <t>書類作成時の留意事項</t>
    <rPh sb="0" eb="2">
      <t>ショルイ</t>
    </rPh>
    <rPh sb="2" eb="4">
      <t>サクセイ</t>
    </rPh>
    <rPh sb="4" eb="5">
      <t>ジ</t>
    </rPh>
    <rPh sb="6" eb="8">
      <t>リュウイ</t>
    </rPh>
    <rPh sb="8" eb="10">
      <t>ジコウ</t>
    </rPh>
    <phoneticPr fontId="134"/>
  </si>
  <si>
    <t>備考</t>
    <rPh sb="0" eb="2">
      <t>ビコウ</t>
    </rPh>
    <phoneticPr fontId="134"/>
  </si>
  <si>
    <t>①</t>
    <phoneticPr fontId="134"/>
  </si>
  <si>
    <t>工　事　開　始　時
（当初審査時）</t>
    <rPh sb="0" eb="1">
      <t>コウ</t>
    </rPh>
    <rPh sb="2" eb="3">
      <t>コト</t>
    </rPh>
    <rPh sb="4" eb="5">
      <t>カイ</t>
    </rPh>
    <rPh sb="6" eb="7">
      <t>ハジメ</t>
    </rPh>
    <rPh sb="8" eb="9">
      <t>ジ</t>
    </rPh>
    <rPh sb="11" eb="13">
      <t>トウショ</t>
    </rPh>
    <rPh sb="13" eb="15">
      <t>シンサ</t>
    </rPh>
    <rPh sb="15" eb="16">
      <t>ジ</t>
    </rPh>
    <phoneticPr fontId="134"/>
  </si>
  <si>
    <t>工事届書</t>
    <rPh sb="0" eb="2">
      <t>コウジ</t>
    </rPh>
    <rPh sb="2" eb="3">
      <t>トドケ</t>
    </rPh>
    <rPh sb="3" eb="4">
      <t>ショ</t>
    </rPh>
    <phoneticPr fontId="134"/>
  </si>
  <si>
    <t>現状の状況、施工内容、見積依頼業者名を記入</t>
    <rPh sb="0" eb="2">
      <t>ゲンジョウ</t>
    </rPh>
    <rPh sb="3" eb="5">
      <t>ジョウキョウ</t>
    </rPh>
    <rPh sb="6" eb="8">
      <t>セコウ</t>
    </rPh>
    <rPh sb="8" eb="10">
      <t>ナイヨウ</t>
    </rPh>
    <rPh sb="11" eb="13">
      <t>ミツモリ</t>
    </rPh>
    <rPh sb="13" eb="15">
      <t>イライ</t>
    </rPh>
    <rPh sb="15" eb="17">
      <t>ギョウシャ</t>
    </rPh>
    <rPh sb="17" eb="18">
      <t>メイ</t>
    </rPh>
    <rPh sb="19" eb="21">
      <t>キニュウ</t>
    </rPh>
    <phoneticPr fontId="134"/>
  </si>
  <si>
    <t>台帳様式-0</t>
    <rPh sb="0" eb="2">
      <t>ダイチョウ</t>
    </rPh>
    <rPh sb="2" eb="4">
      <t>ヨウシキ</t>
    </rPh>
    <phoneticPr fontId="134"/>
  </si>
  <si>
    <t>位置図</t>
    <rPh sb="0" eb="3">
      <t>イチズ</t>
    </rPh>
    <phoneticPr fontId="134"/>
  </si>
  <si>
    <t>施工位置がわかること</t>
    <rPh sb="0" eb="2">
      <t>セコウ</t>
    </rPh>
    <rPh sb="2" eb="4">
      <t>イチ</t>
    </rPh>
    <phoneticPr fontId="134"/>
  </si>
  <si>
    <t>現地写真</t>
    <rPh sb="0" eb="2">
      <t>ゲンチ</t>
    </rPh>
    <rPh sb="2" eb="4">
      <t>シャシン</t>
    </rPh>
    <phoneticPr fontId="134"/>
  </si>
  <si>
    <t>現状の状態がわかるように撮影</t>
    <rPh sb="0" eb="2">
      <t>ゲンジョウ</t>
    </rPh>
    <rPh sb="3" eb="5">
      <t>ジョウタイ</t>
    </rPh>
    <rPh sb="12" eb="14">
      <t>サツエイ</t>
    </rPh>
    <phoneticPr fontId="134"/>
  </si>
  <si>
    <t>当初設計書</t>
    <rPh sb="0" eb="2">
      <t>トウショ</t>
    </rPh>
    <rPh sb="2" eb="4">
      <t>セッケイ</t>
    </rPh>
    <rPh sb="4" eb="5">
      <t>ショ</t>
    </rPh>
    <phoneticPr fontId="134"/>
  </si>
  <si>
    <t>内訳、設計価格がわかるもの</t>
    <rPh sb="0" eb="2">
      <t>ウチワケ</t>
    </rPh>
    <rPh sb="3" eb="5">
      <t>セッケイ</t>
    </rPh>
    <rPh sb="5" eb="7">
      <t>カカク</t>
    </rPh>
    <phoneticPr fontId="134"/>
  </si>
  <si>
    <t>指名競争入札通知書（案）</t>
    <rPh sb="0" eb="2">
      <t>シメイ</t>
    </rPh>
    <rPh sb="2" eb="4">
      <t>キョウソウ</t>
    </rPh>
    <rPh sb="4" eb="6">
      <t>ニュウサツ</t>
    </rPh>
    <rPh sb="6" eb="9">
      <t>ツウチショ</t>
    </rPh>
    <rPh sb="10" eb="11">
      <t>アン</t>
    </rPh>
    <phoneticPr fontId="134"/>
  </si>
  <si>
    <t>通知先業者名、工事概要、組織担当者、現場説明日時・場所、入札開札の日時及び場所を記入</t>
    <rPh sb="0" eb="2">
      <t>ツウチ</t>
    </rPh>
    <rPh sb="2" eb="3">
      <t>サキ</t>
    </rPh>
    <rPh sb="3" eb="5">
      <t>ギョウシャ</t>
    </rPh>
    <rPh sb="5" eb="6">
      <t>メイ</t>
    </rPh>
    <rPh sb="7" eb="9">
      <t>コウジ</t>
    </rPh>
    <rPh sb="9" eb="11">
      <t>ガイヨウ</t>
    </rPh>
    <rPh sb="12" eb="14">
      <t>ソシキ</t>
    </rPh>
    <rPh sb="14" eb="17">
      <t>タントウシャ</t>
    </rPh>
    <rPh sb="18" eb="20">
      <t>ゲンバ</t>
    </rPh>
    <rPh sb="20" eb="22">
      <t>セツメイ</t>
    </rPh>
    <rPh sb="22" eb="24">
      <t>ニチジ</t>
    </rPh>
    <rPh sb="25" eb="27">
      <t>バショ</t>
    </rPh>
    <rPh sb="28" eb="30">
      <t>ニュウサツ</t>
    </rPh>
    <rPh sb="30" eb="32">
      <t>カイサツ</t>
    </rPh>
    <rPh sb="33" eb="35">
      <t>ニチジ</t>
    </rPh>
    <rPh sb="35" eb="36">
      <t>オヨ</t>
    </rPh>
    <rPh sb="37" eb="39">
      <t>バショ</t>
    </rPh>
    <rPh sb="39" eb="41">
      <t>デバショ</t>
    </rPh>
    <rPh sb="40" eb="42">
      <t>キニュウ</t>
    </rPh>
    <phoneticPr fontId="134"/>
  </si>
  <si>
    <t>台帳様式-1</t>
    <rPh sb="0" eb="2">
      <t>ダイチョウ</t>
    </rPh>
    <rPh sb="2" eb="4">
      <t>ヨウシキ</t>
    </rPh>
    <phoneticPr fontId="134"/>
  </si>
  <si>
    <t>工事仕様書</t>
    <rPh sb="0" eb="2">
      <t>コウジ</t>
    </rPh>
    <rPh sb="2" eb="5">
      <t>シヨウショ</t>
    </rPh>
    <phoneticPr fontId="134"/>
  </si>
  <si>
    <t>工事箇所の現状、施工に関する条件、規格や数量を記入</t>
    <rPh sb="0" eb="2">
      <t>コウジ</t>
    </rPh>
    <rPh sb="2" eb="4">
      <t>カショ</t>
    </rPh>
    <rPh sb="5" eb="7">
      <t>ゲンジョウ</t>
    </rPh>
    <rPh sb="8" eb="10">
      <t>セコウ</t>
    </rPh>
    <rPh sb="11" eb="12">
      <t>カン</t>
    </rPh>
    <rPh sb="14" eb="16">
      <t>ジョウケン</t>
    </rPh>
    <rPh sb="17" eb="19">
      <t>キカク</t>
    </rPh>
    <rPh sb="20" eb="22">
      <t>スウリョウ</t>
    </rPh>
    <rPh sb="23" eb="25">
      <t>キニュウ</t>
    </rPh>
    <phoneticPr fontId="134"/>
  </si>
  <si>
    <t>台帳様式-2</t>
    <rPh sb="0" eb="2">
      <t>ダイチョウ</t>
    </rPh>
    <rPh sb="2" eb="4">
      <t>ヨウシキ</t>
    </rPh>
    <phoneticPr fontId="134"/>
  </si>
  <si>
    <t>②</t>
    <phoneticPr fontId="134"/>
  </si>
  <si>
    <t>当 初 審 査 終 了 時</t>
    <rPh sb="0" eb="1">
      <t>トウ</t>
    </rPh>
    <rPh sb="2" eb="3">
      <t>ハツ</t>
    </rPh>
    <rPh sb="4" eb="5">
      <t>シン</t>
    </rPh>
    <rPh sb="6" eb="7">
      <t>サ</t>
    </rPh>
    <rPh sb="8" eb="9">
      <t>シュウ</t>
    </rPh>
    <rPh sb="10" eb="11">
      <t>リョウ</t>
    </rPh>
    <rPh sb="12" eb="13">
      <t>ジ</t>
    </rPh>
    <phoneticPr fontId="134"/>
  </si>
  <si>
    <t>工事施行伺兼入札通知の通知について</t>
    <rPh sb="0" eb="2">
      <t>コウジ</t>
    </rPh>
    <rPh sb="2" eb="5">
      <t>セコウウカガイ</t>
    </rPh>
    <rPh sb="5" eb="6">
      <t>ケン</t>
    </rPh>
    <rPh sb="6" eb="8">
      <t>ニュウサツ</t>
    </rPh>
    <rPh sb="8" eb="10">
      <t>ツウチ</t>
    </rPh>
    <rPh sb="11" eb="13">
      <t>ツウチ</t>
    </rPh>
    <phoneticPr fontId="134"/>
  </si>
  <si>
    <t>起案日、決済日を記入　組織の合意形成を確認</t>
    <rPh sb="0" eb="2">
      <t>キアン</t>
    </rPh>
    <rPh sb="2" eb="3">
      <t>ビ</t>
    </rPh>
    <rPh sb="4" eb="7">
      <t>ケッサイビ</t>
    </rPh>
    <rPh sb="8" eb="10">
      <t>キニュウ</t>
    </rPh>
    <rPh sb="11" eb="13">
      <t>ソシキ</t>
    </rPh>
    <rPh sb="14" eb="16">
      <t>ゴウイ</t>
    </rPh>
    <rPh sb="16" eb="18">
      <t>ケイセイ</t>
    </rPh>
    <rPh sb="19" eb="21">
      <t>カクニン</t>
    </rPh>
    <phoneticPr fontId="134"/>
  </si>
  <si>
    <t>台帳様式-4</t>
    <rPh sb="0" eb="4">
      <t>ダイチョウヨウシキ</t>
    </rPh>
    <phoneticPr fontId="134"/>
  </si>
  <si>
    <t>指名競争入札通知書</t>
    <rPh sb="0" eb="2">
      <t>シメイ</t>
    </rPh>
    <rPh sb="2" eb="4">
      <t>キョウソウ</t>
    </rPh>
    <rPh sb="4" eb="6">
      <t>ニュウサツ</t>
    </rPh>
    <rPh sb="6" eb="9">
      <t>ツウチショ</t>
    </rPh>
    <phoneticPr fontId="134"/>
  </si>
  <si>
    <t>業者ごとに作成し配布する</t>
    <rPh sb="0" eb="2">
      <t>ギョウシャ</t>
    </rPh>
    <rPh sb="5" eb="7">
      <t>サクセイ</t>
    </rPh>
    <rPh sb="8" eb="10">
      <t>ハイフ</t>
    </rPh>
    <phoneticPr fontId="134"/>
  </si>
  <si>
    <t>台帳様式-5</t>
    <rPh sb="0" eb="4">
      <t>ダイチョウヨウシキ</t>
    </rPh>
    <phoneticPr fontId="134"/>
  </si>
  <si>
    <t>③</t>
    <phoneticPr fontId="134"/>
  </si>
  <si>
    <t>現 場 説 明 会 時</t>
    <rPh sb="0" eb="1">
      <t>ゲン</t>
    </rPh>
    <rPh sb="2" eb="3">
      <t>バ</t>
    </rPh>
    <rPh sb="4" eb="5">
      <t>セツ</t>
    </rPh>
    <rPh sb="6" eb="7">
      <t>アキ</t>
    </rPh>
    <rPh sb="8" eb="9">
      <t>カイ</t>
    </rPh>
    <rPh sb="10" eb="11">
      <t>ジ</t>
    </rPh>
    <phoneticPr fontId="134"/>
  </si>
  <si>
    <t>現場説明会出席者名簿</t>
    <rPh sb="0" eb="2">
      <t>ゲンバ</t>
    </rPh>
    <rPh sb="2" eb="5">
      <t>セツメイカイ</t>
    </rPh>
    <rPh sb="5" eb="8">
      <t>シュッセキシャ</t>
    </rPh>
    <rPh sb="8" eb="10">
      <t>メイボ</t>
    </rPh>
    <phoneticPr fontId="134"/>
  </si>
  <si>
    <t>現場説明会の出席者（業者、組織、事務局、市）</t>
    <rPh sb="0" eb="2">
      <t>ゲンバ</t>
    </rPh>
    <rPh sb="2" eb="5">
      <t>セツメイカイ</t>
    </rPh>
    <rPh sb="6" eb="9">
      <t>シュッセキシャ</t>
    </rPh>
    <rPh sb="10" eb="12">
      <t>ギョウシャ</t>
    </rPh>
    <rPh sb="13" eb="15">
      <t>ソシキ</t>
    </rPh>
    <rPh sb="16" eb="18">
      <t>ジム</t>
    </rPh>
    <rPh sb="18" eb="19">
      <t>キョク</t>
    </rPh>
    <rPh sb="20" eb="21">
      <t>シ</t>
    </rPh>
    <phoneticPr fontId="134"/>
  </si>
  <si>
    <t>台帳様式-6</t>
    <rPh sb="0" eb="4">
      <t>ダイチョウヨウシキ</t>
    </rPh>
    <phoneticPr fontId="134"/>
  </si>
  <si>
    <t>④</t>
    <phoneticPr fontId="134"/>
  </si>
  <si>
    <t>入　札　開　札　時</t>
    <rPh sb="0" eb="1">
      <t>イリ</t>
    </rPh>
    <rPh sb="2" eb="3">
      <t>サツ</t>
    </rPh>
    <rPh sb="4" eb="5">
      <t>カイ</t>
    </rPh>
    <rPh sb="6" eb="7">
      <t>サツ</t>
    </rPh>
    <rPh sb="8" eb="9">
      <t>ジ</t>
    </rPh>
    <phoneticPr fontId="134"/>
  </si>
  <si>
    <t>予定価格調書</t>
    <rPh sb="0" eb="4">
      <t>ヨテイカカク</t>
    </rPh>
    <rPh sb="4" eb="6">
      <t>チョウショ</t>
    </rPh>
    <phoneticPr fontId="134"/>
  </si>
  <si>
    <t>予算執行者の押印をする</t>
    <rPh sb="0" eb="2">
      <t>ヨサン</t>
    </rPh>
    <rPh sb="2" eb="4">
      <t>シッコウ</t>
    </rPh>
    <rPh sb="4" eb="5">
      <t>シャ</t>
    </rPh>
    <rPh sb="6" eb="8">
      <t>オウイン</t>
    </rPh>
    <phoneticPr fontId="134"/>
  </si>
  <si>
    <t>台帳様式-8</t>
    <rPh sb="0" eb="2">
      <t>ダイチョウ</t>
    </rPh>
    <rPh sb="2" eb="4">
      <t>ヨウシキ</t>
    </rPh>
    <phoneticPr fontId="134"/>
  </si>
  <si>
    <t>入札経過書</t>
    <rPh sb="0" eb="2">
      <t>ニュウサツ</t>
    </rPh>
    <rPh sb="2" eb="4">
      <t>ケイカ</t>
    </rPh>
    <rPh sb="4" eb="5">
      <t>ショ</t>
    </rPh>
    <phoneticPr fontId="134"/>
  </si>
  <si>
    <t>入札金額（税抜）を記入　郵送の場合は1回</t>
    <rPh sb="0" eb="2">
      <t>ニュウサツ</t>
    </rPh>
    <rPh sb="2" eb="4">
      <t>キンガク</t>
    </rPh>
    <rPh sb="5" eb="7">
      <t>ゼイヌキ</t>
    </rPh>
    <rPh sb="9" eb="11">
      <t>キニュウ</t>
    </rPh>
    <rPh sb="12" eb="14">
      <t>ユウソウ</t>
    </rPh>
    <rPh sb="15" eb="17">
      <t>バアイ</t>
    </rPh>
    <rPh sb="19" eb="20">
      <t>カイ</t>
    </rPh>
    <phoneticPr fontId="134"/>
  </si>
  <si>
    <t>台帳様式-9</t>
    <rPh sb="0" eb="2">
      <t>ダイチョウ</t>
    </rPh>
    <rPh sb="2" eb="4">
      <t>ヨウシキ</t>
    </rPh>
    <phoneticPr fontId="134"/>
  </si>
  <si>
    <t>入札書</t>
    <rPh sb="0" eb="2">
      <t>ニュウサツ</t>
    </rPh>
    <rPh sb="2" eb="3">
      <t>ショ</t>
    </rPh>
    <phoneticPr fontId="134"/>
  </si>
  <si>
    <t>全ての入札参加業者の入札書</t>
    <rPh sb="0" eb="1">
      <t>スベ</t>
    </rPh>
    <rPh sb="3" eb="5">
      <t>ニュウサツ</t>
    </rPh>
    <rPh sb="5" eb="7">
      <t>サンカ</t>
    </rPh>
    <rPh sb="7" eb="9">
      <t>ギョウシャ</t>
    </rPh>
    <rPh sb="10" eb="12">
      <t>ニュウサツ</t>
    </rPh>
    <rPh sb="12" eb="13">
      <t>ショ</t>
    </rPh>
    <phoneticPr fontId="134"/>
  </si>
  <si>
    <t>委任状</t>
    <rPh sb="0" eb="3">
      <t>イニンジョウ</t>
    </rPh>
    <phoneticPr fontId="134"/>
  </si>
  <si>
    <t>代理人が入札した場合に必要</t>
    <rPh sb="0" eb="3">
      <t>ダイリニン</t>
    </rPh>
    <rPh sb="4" eb="6">
      <t>ニュウサツ</t>
    </rPh>
    <rPh sb="8" eb="10">
      <t>バアイ</t>
    </rPh>
    <rPh sb="11" eb="13">
      <t>ヒツヨウ</t>
    </rPh>
    <phoneticPr fontId="134"/>
  </si>
  <si>
    <t>契約伺書（工事）</t>
    <rPh sb="0" eb="2">
      <t>ケイヤク</t>
    </rPh>
    <rPh sb="2" eb="4">
      <t>ウカガイショ</t>
    </rPh>
    <rPh sb="5" eb="7">
      <t>コウジ</t>
    </rPh>
    <phoneticPr fontId="134"/>
  </si>
  <si>
    <t>台帳様式-10</t>
    <rPh sb="0" eb="2">
      <t>ダイチョウ</t>
    </rPh>
    <rPh sb="2" eb="4">
      <t>ヨウシキ</t>
    </rPh>
    <phoneticPr fontId="134"/>
  </si>
  <si>
    <t>建設工事請負契約書又は請書</t>
    <rPh sb="0" eb="9">
      <t>ケンセツコウジウケオイケイヤクショ</t>
    </rPh>
    <rPh sb="9" eb="10">
      <t>マタ</t>
    </rPh>
    <rPh sb="11" eb="13">
      <t>ウケショ</t>
    </rPh>
    <phoneticPr fontId="134"/>
  </si>
  <si>
    <t>上田水土里会代表者印を押印　130万円超えは契約書</t>
    <rPh sb="0" eb="2">
      <t>ウエダ</t>
    </rPh>
    <rPh sb="2" eb="5">
      <t>ミドリ</t>
    </rPh>
    <rPh sb="5" eb="6">
      <t>カイ</t>
    </rPh>
    <rPh sb="6" eb="8">
      <t>ダイヒョウ</t>
    </rPh>
    <rPh sb="8" eb="9">
      <t>シャ</t>
    </rPh>
    <rPh sb="9" eb="10">
      <t>イン</t>
    </rPh>
    <rPh sb="11" eb="13">
      <t>オウイン</t>
    </rPh>
    <rPh sb="17" eb="20">
      <t>マンエンコ</t>
    </rPh>
    <rPh sb="22" eb="25">
      <t>ケイヤクショ</t>
    </rPh>
    <phoneticPr fontId="134"/>
  </si>
  <si>
    <t>台帳様式11-1,2</t>
    <rPh sb="0" eb="2">
      <t>ダイチョウ</t>
    </rPh>
    <rPh sb="2" eb="4">
      <t>ヨウシキ</t>
    </rPh>
    <phoneticPr fontId="134"/>
  </si>
  <si>
    <t>⑤</t>
    <phoneticPr fontId="134"/>
  </si>
  <si>
    <t>工　事　着　手　前</t>
    <rPh sb="0" eb="1">
      <t>コウ</t>
    </rPh>
    <rPh sb="2" eb="3">
      <t>コト</t>
    </rPh>
    <rPh sb="4" eb="5">
      <t>キ</t>
    </rPh>
    <rPh sb="6" eb="7">
      <t>テ</t>
    </rPh>
    <rPh sb="8" eb="9">
      <t>マエ</t>
    </rPh>
    <phoneticPr fontId="134"/>
  </si>
  <si>
    <t>建設工事保険（写し）</t>
    <rPh sb="0" eb="2">
      <t>ケンセツ</t>
    </rPh>
    <rPh sb="2" eb="4">
      <t>コウジ</t>
    </rPh>
    <rPh sb="4" eb="6">
      <t>ホケン</t>
    </rPh>
    <rPh sb="7" eb="8">
      <t>ウツ</t>
    </rPh>
    <phoneticPr fontId="134"/>
  </si>
  <si>
    <t>落札業者に依頼</t>
    <rPh sb="0" eb="2">
      <t>ラクサツ</t>
    </rPh>
    <rPh sb="2" eb="4">
      <t>ギョウシャ</t>
    </rPh>
    <rPh sb="5" eb="7">
      <t>イライ</t>
    </rPh>
    <phoneticPr fontId="134"/>
  </si>
  <si>
    <t>着手届・工程表・技術者等届書</t>
    <rPh sb="0" eb="2">
      <t>チャクシュ</t>
    </rPh>
    <rPh sb="2" eb="3">
      <t>トドケ</t>
    </rPh>
    <rPh sb="4" eb="7">
      <t>コウテイヒョウ</t>
    </rPh>
    <rPh sb="8" eb="11">
      <t>ギジュツシャ</t>
    </rPh>
    <rPh sb="11" eb="12">
      <t>トウ</t>
    </rPh>
    <rPh sb="12" eb="13">
      <t>トドケ</t>
    </rPh>
    <rPh sb="13" eb="14">
      <t>ショ</t>
    </rPh>
    <phoneticPr fontId="134"/>
  </si>
  <si>
    <t>※施工計画書</t>
    <rPh sb="1" eb="3">
      <t>セコウ</t>
    </rPh>
    <rPh sb="3" eb="5">
      <t>ケイカク</t>
    </rPh>
    <rPh sb="5" eb="6">
      <t>ショ</t>
    </rPh>
    <phoneticPr fontId="134"/>
  </si>
  <si>
    <t>契約金額が200万円以上の場合</t>
    <rPh sb="0" eb="2">
      <t>ケイヤク</t>
    </rPh>
    <rPh sb="2" eb="4">
      <t>キンガク</t>
    </rPh>
    <rPh sb="8" eb="12">
      <t>マンエンイジョウ</t>
    </rPh>
    <rPh sb="13" eb="15">
      <t>バアイ</t>
    </rPh>
    <phoneticPr fontId="134"/>
  </si>
  <si>
    <t>監督員通知（工事打合せ簿）</t>
    <rPh sb="0" eb="3">
      <t>カントクイン</t>
    </rPh>
    <rPh sb="3" eb="5">
      <t>ツウチ</t>
    </rPh>
    <rPh sb="6" eb="8">
      <t>コウジ</t>
    </rPh>
    <rPh sb="8" eb="10">
      <t>ウチアワ</t>
    </rPh>
    <rPh sb="11" eb="12">
      <t>ボ</t>
    </rPh>
    <phoneticPr fontId="134"/>
  </si>
  <si>
    <t>組織の監督員を落札業者に通知する</t>
    <rPh sb="0" eb="2">
      <t>ソシキ</t>
    </rPh>
    <rPh sb="3" eb="6">
      <t>カントクイン</t>
    </rPh>
    <rPh sb="7" eb="9">
      <t>ラクサツ</t>
    </rPh>
    <rPh sb="9" eb="11">
      <t>ギョウシャ</t>
    </rPh>
    <rPh sb="12" eb="14">
      <t>ツウチ</t>
    </rPh>
    <phoneticPr fontId="134"/>
  </si>
  <si>
    <t>⑥</t>
    <phoneticPr fontId="134"/>
  </si>
  <si>
    <t>工　事　変　更　時</t>
    <rPh sb="0" eb="1">
      <t>コウ</t>
    </rPh>
    <rPh sb="2" eb="3">
      <t>コト</t>
    </rPh>
    <rPh sb="4" eb="5">
      <t>ヘン</t>
    </rPh>
    <rPh sb="6" eb="7">
      <t>コウ</t>
    </rPh>
    <rPh sb="8" eb="9">
      <t>ジ</t>
    </rPh>
    <phoneticPr fontId="134"/>
  </si>
  <si>
    <t>80％出来形図</t>
    <rPh sb="3" eb="6">
      <t>デキガタ</t>
    </rPh>
    <rPh sb="6" eb="7">
      <t>ズ</t>
    </rPh>
    <phoneticPr fontId="134"/>
  </si>
  <si>
    <t>施工業者に依頼</t>
    <rPh sb="0" eb="2">
      <t>セコウ</t>
    </rPh>
    <rPh sb="2" eb="4">
      <t>ギョウシャ</t>
    </rPh>
    <rPh sb="5" eb="7">
      <t>イライ</t>
    </rPh>
    <phoneticPr fontId="134"/>
  </si>
  <si>
    <t>変更設計書</t>
    <rPh sb="0" eb="2">
      <t>ヘンコウ</t>
    </rPh>
    <rPh sb="2" eb="5">
      <t>セッケイショ</t>
    </rPh>
    <phoneticPr fontId="134"/>
  </si>
  <si>
    <t>⑦</t>
    <phoneticPr fontId="134"/>
  </si>
  <si>
    <t>変　更　契　約　時</t>
    <rPh sb="0" eb="1">
      <t>ヘン</t>
    </rPh>
    <rPh sb="2" eb="3">
      <t>コウ</t>
    </rPh>
    <rPh sb="4" eb="5">
      <t>チギリ</t>
    </rPh>
    <rPh sb="6" eb="7">
      <t>ヤク</t>
    </rPh>
    <rPh sb="8" eb="9">
      <t>ジ</t>
    </rPh>
    <phoneticPr fontId="134"/>
  </si>
  <si>
    <t>変更協議書</t>
    <rPh sb="0" eb="5">
      <t>ヘンコウキョウギショ</t>
    </rPh>
    <phoneticPr fontId="134"/>
  </si>
  <si>
    <t>施工業者に金額、工期の変更内容を協議する</t>
    <rPh sb="0" eb="2">
      <t>セコウ</t>
    </rPh>
    <rPh sb="2" eb="4">
      <t>ギョウシャ</t>
    </rPh>
    <rPh sb="5" eb="7">
      <t>キンガク</t>
    </rPh>
    <rPh sb="8" eb="10">
      <t>コウキ</t>
    </rPh>
    <rPh sb="11" eb="13">
      <t>ヘンコウ</t>
    </rPh>
    <rPh sb="13" eb="15">
      <t>ナイヨウ</t>
    </rPh>
    <rPh sb="16" eb="18">
      <t>キョウギ</t>
    </rPh>
    <phoneticPr fontId="134"/>
  </si>
  <si>
    <t>変更執行伺書</t>
    <rPh sb="0" eb="2">
      <t>ヘンコウ</t>
    </rPh>
    <rPh sb="2" eb="4">
      <t>シッコウ</t>
    </rPh>
    <rPh sb="4" eb="6">
      <t>ウカガイショ</t>
    </rPh>
    <phoneticPr fontId="134"/>
  </si>
  <si>
    <t>変更内容を記入</t>
    <rPh sb="0" eb="2">
      <t>ヘンコウ</t>
    </rPh>
    <rPh sb="2" eb="4">
      <t>ナイヨウ</t>
    </rPh>
    <rPh sb="5" eb="7">
      <t>キニュウ</t>
    </rPh>
    <phoneticPr fontId="134"/>
  </si>
  <si>
    <t>台帳様式-16</t>
    <rPh sb="0" eb="4">
      <t>ダイチョウヨウシキ</t>
    </rPh>
    <phoneticPr fontId="134"/>
  </si>
  <si>
    <t>建設工事変更請負契約書又は変更請書</t>
    <rPh sb="0" eb="11">
      <t>ケンセツコウジヘンコウウケオイケイヤクショ</t>
    </rPh>
    <rPh sb="11" eb="12">
      <t>マタ</t>
    </rPh>
    <rPh sb="13" eb="17">
      <t>ヘンコウウケショ</t>
    </rPh>
    <phoneticPr fontId="134"/>
  </si>
  <si>
    <t>上田水土里会代表者印を押印</t>
    <rPh sb="0" eb="2">
      <t>ウエダ</t>
    </rPh>
    <rPh sb="2" eb="5">
      <t>ミドリ</t>
    </rPh>
    <rPh sb="5" eb="6">
      <t>カイ</t>
    </rPh>
    <rPh sb="6" eb="8">
      <t>ダイヒョウ</t>
    </rPh>
    <rPh sb="8" eb="9">
      <t>シャ</t>
    </rPh>
    <rPh sb="9" eb="10">
      <t>イン</t>
    </rPh>
    <rPh sb="11" eb="13">
      <t>オウイン</t>
    </rPh>
    <phoneticPr fontId="134"/>
  </si>
  <si>
    <t>台帳様式17-1,2</t>
    <rPh sb="0" eb="4">
      <t>ダイチョウヨウシキ</t>
    </rPh>
    <phoneticPr fontId="134"/>
  </si>
  <si>
    <t>※変更工程表</t>
    <rPh sb="1" eb="3">
      <t>ヘンコウ</t>
    </rPh>
    <rPh sb="3" eb="6">
      <t>コウテイヒョウ</t>
    </rPh>
    <phoneticPr fontId="134"/>
  </si>
  <si>
    <t>工期に変更がある場合　施工業者に依頼</t>
    <rPh sb="0" eb="2">
      <t>コウキ</t>
    </rPh>
    <rPh sb="3" eb="5">
      <t>ヘンコウ</t>
    </rPh>
    <rPh sb="8" eb="10">
      <t>バアイ</t>
    </rPh>
    <rPh sb="11" eb="15">
      <t>セコウギョウシャ</t>
    </rPh>
    <rPh sb="16" eb="18">
      <t>イライ</t>
    </rPh>
    <phoneticPr fontId="134"/>
  </si>
  <si>
    <t>⑧</t>
    <phoneticPr fontId="134"/>
  </si>
  <si>
    <t>工　事　竣　工　時</t>
    <rPh sb="0" eb="1">
      <t>コウ</t>
    </rPh>
    <rPh sb="2" eb="3">
      <t>コト</t>
    </rPh>
    <rPh sb="4" eb="5">
      <t>シュン</t>
    </rPh>
    <rPh sb="6" eb="7">
      <t>コウ</t>
    </rPh>
    <rPh sb="8" eb="9">
      <t>ジ</t>
    </rPh>
    <phoneticPr fontId="134"/>
  </si>
  <si>
    <t>しゅん工届</t>
    <rPh sb="3" eb="4">
      <t>コウ</t>
    </rPh>
    <rPh sb="4" eb="5">
      <t>トドケ</t>
    </rPh>
    <phoneticPr fontId="134"/>
  </si>
  <si>
    <t>施工業者に依頼　工期内の日付を記入</t>
    <rPh sb="0" eb="2">
      <t>セコウ</t>
    </rPh>
    <rPh sb="2" eb="4">
      <t>ギョウシャ</t>
    </rPh>
    <rPh sb="5" eb="7">
      <t>イライ</t>
    </rPh>
    <rPh sb="8" eb="10">
      <t>コウキ</t>
    </rPh>
    <rPh sb="10" eb="11">
      <t>ナイ</t>
    </rPh>
    <rPh sb="12" eb="14">
      <t>ヒヅケ</t>
    </rPh>
    <rPh sb="15" eb="17">
      <t>キニュウ</t>
    </rPh>
    <phoneticPr fontId="134"/>
  </si>
  <si>
    <t>工事日誌</t>
    <rPh sb="0" eb="2">
      <t>コウジ</t>
    </rPh>
    <rPh sb="2" eb="4">
      <t>ニッシ</t>
    </rPh>
    <phoneticPr fontId="134"/>
  </si>
  <si>
    <t>工事写真</t>
    <rPh sb="0" eb="2">
      <t>コウジ</t>
    </rPh>
    <rPh sb="2" eb="4">
      <t>シャシン</t>
    </rPh>
    <phoneticPr fontId="134"/>
  </si>
  <si>
    <t>施工業者に依頼　できるだけ電子データで依頼</t>
    <rPh sb="0" eb="2">
      <t>セコウ</t>
    </rPh>
    <rPh sb="2" eb="4">
      <t>ギョウシャ</t>
    </rPh>
    <rPh sb="5" eb="7">
      <t>イライ</t>
    </rPh>
    <rPh sb="13" eb="15">
      <t>デンシ</t>
    </rPh>
    <rPh sb="19" eb="21">
      <t>イライ</t>
    </rPh>
    <phoneticPr fontId="134"/>
  </si>
  <si>
    <t>マニフェスト</t>
    <phoneticPr fontId="134"/>
  </si>
  <si>
    <t>100％出来形図</t>
    <rPh sb="4" eb="7">
      <t>デキガタ</t>
    </rPh>
    <rPh sb="7" eb="8">
      <t>ズ</t>
    </rPh>
    <phoneticPr fontId="134"/>
  </si>
  <si>
    <t>施工業者に依頼　財産譲渡時に必要</t>
    <rPh sb="0" eb="2">
      <t>セコウ</t>
    </rPh>
    <rPh sb="2" eb="4">
      <t>ギョウシャ</t>
    </rPh>
    <rPh sb="5" eb="7">
      <t>イライ</t>
    </rPh>
    <rPh sb="8" eb="10">
      <t>ザイサン</t>
    </rPh>
    <rPh sb="10" eb="12">
      <t>ジョウト</t>
    </rPh>
    <rPh sb="12" eb="13">
      <t>ジ</t>
    </rPh>
    <rPh sb="14" eb="16">
      <t>ヒツヨウ</t>
    </rPh>
    <phoneticPr fontId="134"/>
  </si>
  <si>
    <t>⑨</t>
    <phoneticPr fontId="134"/>
  </si>
  <si>
    <t>竣　工　検　査　時</t>
    <rPh sb="0" eb="1">
      <t>シュン</t>
    </rPh>
    <rPh sb="2" eb="3">
      <t>コウ</t>
    </rPh>
    <rPh sb="4" eb="5">
      <t>ケン</t>
    </rPh>
    <rPh sb="6" eb="7">
      <t>サ</t>
    </rPh>
    <rPh sb="8" eb="9">
      <t>ジ</t>
    </rPh>
    <phoneticPr fontId="134"/>
  </si>
  <si>
    <t>検査調書</t>
    <rPh sb="0" eb="2">
      <t>ケンサ</t>
    </rPh>
    <rPh sb="2" eb="4">
      <t>チョウショ</t>
    </rPh>
    <phoneticPr fontId="134"/>
  </si>
  <si>
    <t>設計に対して実績を記入</t>
    <rPh sb="0" eb="2">
      <t>セッケイ</t>
    </rPh>
    <rPh sb="3" eb="4">
      <t>タイ</t>
    </rPh>
    <rPh sb="6" eb="8">
      <t>ジッセキ</t>
    </rPh>
    <rPh sb="9" eb="11">
      <t>キニュウ</t>
    </rPh>
    <phoneticPr fontId="134"/>
  </si>
  <si>
    <t>台帳様式-12</t>
    <rPh sb="0" eb="4">
      <t>ダイチョウヨウシキ</t>
    </rPh>
    <phoneticPr fontId="134"/>
  </si>
  <si>
    <t>検査結果通知書</t>
    <rPh sb="0" eb="2">
      <t>ケンサ</t>
    </rPh>
    <rPh sb="2" eb="4">
      <t>ケッカ</t>
    </rPh>
    <rPh sb="4" eb="7">
      <t>ツウチショ</t>
    </rPh>
    <phoneticPr fontId="134"/>
  </si>
  <si>
    <t>施工業者に送付</t>
    <rPh sb="0" eb="2">
      <t>セコウ</t>
    </rPh>
    <rPh sb="2" eb="4">
      <t>ギョウシャ</t>
    </rPh>
    <rPh sb="5" eb="7">
      <t>ソウフ</t>
    </rPh>
    <phoneticPr fontId="134"/>
  </si>
  <si>
    <t>台帳様式-13</t>
    <rPh sb="0" eb="4">
      <t>ダイチョウヨウシキ</t>
    </rPh>
    <phoneticPr fontId="134"/>
  </si>
  <si>
    <t>⑩</t>
    <phoneticPr fontId="134"/>
  </si>
  <si>
    <t>精　算　時</t>
    <rPh sb="0" eb="1">
      <t>セイ</t>
    </rPh>
    <rPh sb="2" eb="3">
      <t>サン</t>
    </rPh>
    <rPh sb="4" eb="5">
      <t>トキ</t>
    </rPh>
    <phoneticPr fontId="134"/>
  </si>
  <si>
    <t>工事費請求書</t>
    <rPh sb="0" eb="2">
      <t>コウジ</t>
    </rPh>
    <rPh sb="2" eb="3">
      <t>ヒ</t>
    </rPh>
    <rPh sb="3" eb="6">
      <t>セイキュウショ</t>
    </rPh>
    <phoneticPr fontId="134"/>
  </si>
  <si>
    <t>施工業者に依頼</t>
    <rPh sb="0" eb="4">
      <t>セコウギョウシャ</t>
    </rPh>
    <rPh sb="5" eb="7">
      <t>イライ</t>
    </rPh>
    <phoneticPr fontId="134"/>
  </si>
  <si>
    <t>作業日報</t>
    <rPh sb="0" eb="2">
      <t>サギョウ</t>
    </rPh>
    <rPh sb="2" eb="4">
      <t>ニッポウ</t>
    </rPh>
    <phoneticPr fontId="134"/>
  </si>
  <si>
    <t>立会等の日当を支払う場合に必要</t>
    <rPh sb="0" eb="2">
      <t>タチアイ</t>
    </rPh>
    <rPh sb="2" eb="3">
      <t>トウ</t>
    </rPh>
    <rPh sb="4" eb="6">
      <t>ニットウ</t>
    </rPh>
    <rPh sb="7" eb="9">
      <t>シハラ</t>
    </rPh>
    <rPh sb="10" eb="12">
      <t>バアイ</t>
    </rPh>
    <rPh sb="13" eb="15">
      <t>ヒツヨウ</t>
    </rPh>
    <phoneticPr fontId="134"/>
  </si>
  <si>
    <t>⑪</t>
    <phoneticPr fontId="134"/>
  </si>
  <si>
    <t>財　産　譲　渡　時</t>
    <rPh sb="0" eb="1">
      <t>ザイ</t>
    </rPh>
    <rPh sb="2" eb="3">
      <t>サン</t>
    </rPh>
    <rPh sb="4" eb="5">
      <t>ユズル</t>
    </rPh>
    <rPh sb="6" eb="7">
      <t>ト</t>
    </rPh>
    <rPh sb="8" eb="9">
      <t>ジ</t>
    </rPh>
    <phoneticPr fontId="134"/>
  </si>
  <si>
    <t>財産管理台帳</t>
    <rPh sb="0" eb="2">
      <t>ザイサン</t>
    </rPh>
    <rPh sb="2" eb="4">
      <t>カンリ</t>
    </rPh>
    <rPh sb="4" eb="6">
      <t>ダイチョウ</t>
    </rPh>
    <phoneticPr fontId="134"/>
  </si>
  <si>
    <t>総事業費は最終確定工事費を記入（日当等は含めない）</t>
    <rPh sb="0" eb="4">
      <t>ソウジギョウヒ</t>
    </rPh>
    <rPh sb="5" eb="7">
      <t>サイシュウ</t>
    </rPh>
    <rPh sb="7" eb="9">
      <t>カクテイ</t>
    </rPh>
    <rPh sb="9" eb="11">
      <t>コウジ</t>
    </rPh>
    <rPh sb="11" eb="12">
      <t>ヒ</t>
    </rPh>
    <rPh sb="13" eb="15">
      <t>キニュウ</t>
    </rPh>
    <rPh sb="16" eb="18">
      <t>ニットウ</t>
    </rPh>
    <rPh sb="18" eb="19">
      <t>トウ</t>
    </rPh>
    <rPh sb="20" eb="21">
      <t>フク</t>
    </rPh>
    <phoneticPr fontId="134"/>
  </si>
  <si>
    <t>着手前、完成を対比して作成</t>
    <rPh sb="0" eb="2">
      <t>チャクシュ</t>
    </rPh>
    <rPh sb="2" eb="3">
      <t>マエ</t>
    </rPh>
    <rPh sb="4" eb="6">
      <t>カンセイ</t>
    </rPh>
    <rPh sb="7" eb="9">
      <t>タイヒ</t>
    </rPh>
    <rPh sb="11" eb="13">
      <t>サクセイ</t>
    </rPh>
    <phoneticPr fontId="134"/>
  </si>
  <si>
    <t>延長、構造等がわかるもの</t>
    <rPh sb="0" eb="2">
      <t>エンチョウ</t>
    </rPh>
    <rPh sb="3" eb="5">
      <t>コウゾウ</t>
    </rPh>
    <rPh sb="5" eb="6">
      <t>トウ</t>
    </rPh>
    <phoneticPr fontId="134"/>
  </si>
  <si>
    <t>上田市多面的機能広域協定運営委員会事務局</t>
    <rPh sb="0" eb="17">
      <t>ウエダシタメンテキキノウコウイキキョウテイウンエイイインカイ</t>
    </rPh>
    <rPh sb="17" eb="20">
      <t>ジムキョク</t>
    </rPh>
    <phoneticPr fontId="134"/>
  </si>
  <si>
    <t>上田市農地整備課・地域農地整備事務所</t>
    <rPh sb="3" eb="5">
      <t>ノウチ</t>
    </rPh>
    <rPh sb="5" eb="7">
      <t>セイビ</t>
    </rPh>
    <rPh sb="9" eb="11">
      <t>チイキ</t>
    </rPh>
    <rPh sb="11" eb="13">
      <t>ノウチ</t>
    </rPh>
    <rPh sb="13" eb="15">
      <t>セイビ</t>
    </rPh>
    <rPh sb="15" eb="18">
      <t>ジムショ</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</si>
</sst>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41" formatCode="_ * #,##0_ ;_ * \-#,##0_ ;_ * &quot;-&quot;_ ;_ @_ "/>
    <numFmt numFmtId="176" formatCode="#,##0_ "/>
    <numFmt numFmtId="177" formatCode="&quot;¥&quot;#,##0_);[Red]\(&quot;¥&quot;#,##0\)"/>
    <numFmt numFmtId="178" formatCode="#,##0&quot;％&quot;"/>
    <numFmt numFmtId="179" formatCode="#,##0&quot;㎡&quot;"/>
    <numFmt numFmtId="180" formatCode="#,##0&quot;戸&quot;"/>
    <numFmt numFmtId="181" formatCode="#,##0&quot;円&quot;\ "/>
    <numFmt numFmtId="182" formatCode="#,##0.00_ "/>
    <numFmt numFmtId="183" formatCode="[$]ggge&quot;年&quot;m&quot;月&quot;d&quot;日&quot;;@"/>
    <numFmt numFmtId="184" formatCode="#,##0.0&quot;㏊&quot;\ "/>
    <numFmt numFmtId="185" formatCode="#,##0_);[Red]\(#,##0\)"/>
  </numFmts>
  <fonts count="137" x14ac:knownFonts="1">
    <font>
      <sz val="11"/>
      <name val="ＭＳ Ｐゴシック"/>
      <family val="3"/>
      <charset val="128"/>
    </font>
    <font>
      <sz val="11"/>
      <color theme="1"/>
      <name val="ＭＳ ゴシック"/>
      <family val="2"/>
      <charset val="128"/>
    </font>
    <font>
      <sz val="11"/>
      <color indexed="10"/>
      <name val="HGｺﾞｼｯｸM"/>
      <family val="3"/>
      <charset val="128"/>
    </font>
    <font>
      <u/>
      <sz val="11"/>
      <name val="ＭＳ Ｐゴシック"/>
      <family val="3"/>
      <charset val="128"/>
    </font>
    <font>
      <b/>
      <u/>
      <sz val="11"/>
      <name val="ＭＳ Ｐゴシック"/>
      <family val="3"/>
      <charset val="128"/>
    </font>
    <font>
      <sz val="10"/>
      <color indexed="10"/>
      <name val="HGｺﾞｼｯｸM"/>
      <family val="3"/>
      <charset val="128"/>
    </font>
    <font>
      <b/>
      <sz val="11"/>
      <color indexed="10"/>
      <name val="ＭＳ Ｐゴシック"/>
      <family val="3"/>
      <charset val="128"/>
    </font>
    <font>
      <sz val="16"/>
      <name val="ＭＳ Ｐゴシック"/>
      <family val="3"/>
      <charset val="128"/>
    </font>
    <font>
      <sz val="2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8"/>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1"/>
      <name val="ＭＳ 明朝"/>
      <family val="1"/>
      <charset val="128"/>
    </font>
    <font>
      <sz val="24"/>
      <name val="ＭＳ Ｐゴシック"/>
      <family val="3"/>
      <charset val="128"/>
    </font>
    <font>
      <sz val="14"/>
      <name val="ＭＳ Ｐゴシック"/>
      <family val="3"/>
      <charset val="128"/>
    </font>
    <font>
      <b/>
      <sz val="22"/>
      <name val="ＭＳ Ｐゴシック"/>
      <family val="3"/>
      <charset val="128"/>
    </font>
    <font>
      <b/>
      <sz val="11"/>
      <name val="ＭＳ Ｐゴシック"/>
      <family val="3"/>
      <charset val="128"/>
    </font>
    <font>
      <sz val="12"/>
      <name val="ＭＳ Ｐゴシック"/>
      <family val="3"/>
      <charset val="128"/>
    </font>
    <font>
      <sz val="10"/>
      <name val="HGｺﾞｼｯｸM"/>
      <family val="3"/>
      <charset val="128"/>
    </font>
    <font>
      <b/>
      <sz val="12"/>
      <color indexed="10"/>
      <name val="ＭＳ Ｐゴシック"/>
      <family val="3"/>
      <charset val="128"/>
    </font>
    <font>
      <b/>
      <sz val="12"/>
      <color indexed="9"/>
      <name val="ＭＳ Ｐゴシック"/>
      <family val="3"/>
      <charset val="128"/>
    </font>
    <font>
      <b/>
      <sz val="12"/>
      <color indexed="9"/>
      <name val="HGｺﾞｼｯｸM"/>
      <family val="3"/>
      <charset val="128"/>
    </font>
    <font>
      <sz val="8"/>
      <name val="ＭＳ ゴシック"/>
      <family val="3"/>
      <charset val="128"/>
    </font>
    <font>
      <b/>
      <sz val="11"/>
      <color indexed="10"/>
      <name val="ＭＳ 明朝"/>
      <family val="1"/>
      <charset val="128"/>
    </font>
    <font>
      <b/>
      <sz val="11"/>
      <name val="ＭＳ 明朝"/>
      <family val="1"/>
      <charset val="128"/>
    </font>
    <font>
      <sz val="11"/>
      <color indexed="10"/>
      <name val="ＭＳ 明朝"/>
      <family val="1"/>
      <charset val="128"/>
    </font>
    <font>
      <sz val="6"/>
      <name val="ＭＳ Ｐゴシック"/>
      <family val="3"/>
      <charset val="128"/>
    </font>
    <font>
      <sz val="9"/>
      <name val="ＭＳ Ｐゴシック"/>
      <family val="3"/>
      <charset val="128"/>
    </font>
    <font>
      <sz val="10"/>
      <name val="ＭＳ Ｐゴシック"/>
      <family val="3"/>
      <charset val="128"/>
    </font>
    <font>
      <b/>
      <sz val="10"/>
      <name val="HGｺﾞｼｯｸM"/>
      <family val="3"/>
      <charset val="128"/>
    </font>
    <font>
      <b/>
      <sz val="11"/>
      <color indexed="12"/>
      <name val="ＭＳ Ｐゴシック"/>
      <family val="3"/>
      <charset val="128"/>
    </font>
    <font>
      <sz val="10"/>
      <color indexed="10"/>
      <name val="ＭＳ Ｐゴシック"/>
      <family val="3"/>
      <charset val="128"/>
    </font>
    <font>
      <b/>
      <u/>
      <sz val="11"/>
      <color indexed="12"/>
      <name val="ＭＳ Ｐゴシック"/>
      <family val="3"/>
      <charset val="128"/>
    </font>
    <font>
      <b/>
      <i/>
      <sz val="10"/>
      <color indexed="14"/>
      <name val="HGSｺﾞｼｯｸM"/>
      <family val="3"/>
      <charset val="128"/>
    </font>
    <font>
      <sz val="11"/>
      <name val="HGｺﾞｼｯｸM"/>
      <family val="3"/>
      <charset val="128"/>
    </font>
    <font>
      <sz val="18"/>
      <name val="ＭＳ Ｐゴシック"/>
      <family val="3"/>
      <charset val="128"/>
    </font>
    <font>
      <b/>
      <sz val="14"/>
      <name val="ＭＳ 明朝"/>
      <family val="1"/>
      <charset val="128"/>
    </font>
    <font>
      <sz val="28"/>
      <name val="ＭＳ Ｐゴシック"/>
      <family val="3"/>
      <charset val="128"/>
    </font>
    <font>
      <sz val="16"/>
      <name val="HGｺﾞｼｯｸM"/>
      <family val="3"/>
      <charset val="128"/>
    </font>
    <font>
      <u/>
      <sz val="11"/>
      <color indexed="20"/>
      <name val="ＭＳ Ｐゴシック"/>
      <family val="3"/>
      <charset val="128"/>
    </font>
    <font>
      <sz val="11"/>
      <name val="ＭＳ Ｐゴシック"/>
      <family val="3"/>
      <charset val="128"/>
    </font>
    <font>
      <sz val="6"/>
      <name val="ＭＳ Ｐゴシック"/>
      <family val="3"/>
      <charset val="128"/>
    </font>
    <font>
      <sz val="14"/>
      <color indexed="10"/>
      <name val="ＭＳ Ｐゴシック"/>
      <family val="3"/>
      <charset val="128"/>
    </font>
    <font>
      <sz val="12"/>
      <name val="ＭＳ 明朝"/>
      <family val="1"/>
      <charset val="128"/>
    </font>
    <font>
      <b/>
      <sz val="20"/>
      <color indexed="10"/>
      <name val="ＭＳ 明朝"/>
      <family val="1"/>
      <charset val="128"/>
    </font>
    <font>
      <sz val="20"/>
      <color indexed="10"/>
      <name val="ＭＳ 明朝"/>
      <family val="1"/>
      <charset val="128"/>
    </font>
    <font>
      <b/>
      <sz val="20"/>
      <color indexed="10"/>
      <name val="ＭＳ Ｐゴシック"/>
      <family val="3"/>
      <charset val="128"/>
    </font>
    <font>
      <sz val="12"/>
      <color indexed="8"/>
      <name val="ＭＳ Ｐ明朝"/>
      <family val="1"/>
      <charset val="128"/>
    </font>
    <font>
      <sz val="10"/>
      <color indexed="8"/>
      <name val="ＭＳ Ｐ明朝"/>
      <family val="1"/>
      <charset val="128"/>
    </font>
    <font>
      <sz val="14"/>
      <color indexed="8"/>
      <name val="ＭＳ Ｐ明朝"/>
      <family val="1"/>
      <charset val="128"/>
    </font>
    <font>
      <b/>
      <sz val="12"/>
      <color indexed="12"/>
      <name val="ＭＳ Ｐゴシック"/>
      <family val="3"/>
      <charset val="128"/>
    </font>
    <font>
      <sz val="12"/>
      <color indexed="10"/>
      <name val="ＭＳ Ｐゴシック"/>
      <family val="3"/>
      <charset val="128"/>
    </font>
    <font>
      <u/>
      <sz val="12"/>
      <color indexed="12"/>
      <name val="ＭＳ Ｐゴシック"/>
      <family val="3"/>
      <charset val="128"/>
    </font>
    <font>
      <sz val="12"/>
      <name val="HGｺﾞｼｯｸM"/>
      <family val="3"/>
      <charset val="128"/>
    </font>
    <font>
      <sz val="12"/>
      <color indexed="10"/>
      <name val="ＭＳ 明朝"/>
      <family val="1"/>
      <charset val="128"/>
    </font>
    <font>
      <u/>
      <sz val="12"/>
      <name val="ＭＳ 明朝"/>
      <family val="1"/>
      <charset val="128"/>
    </font>
    <font>
      <b/>
      <sz val="14"/>
      <color indexed="10"/>
      <name val="ＭＳ Ｐゴシック"/>
      <family val="3"/>
      <charset val="128"/>
    </font>
    <font>
      <b/>
      <sz val="12"/>
      <color indexed="10"/>
      <name val="ＭＳ 明朝"/>
      <family val="1"/>
      <charset val="128"/>
    </font>
    <font>
      <sz val="11"/>
      <color indexed="8"/>
      <name val="ＭＳ Ｐ明朝"/>
      <family val="1"/>
      <charset val="128"/>
    </font>
    <font>
      <strike/>
      <sz val="11"/>
      <name val="ＭＳ Ｐゴシック"/>
      <family val="3"/>
      <charset val="128"/>
    </font>
    <font>
      <b/>
      <sz val="18"/>
      <color indexed="10"/>
      <name val="HGｺﾞｼｯｸM"/>
      <family val="3"/>
      <charset val="128"/>
    </font>
    <font>
      <b/>
      <sz val="16"/>
      <color indexed="10"/>
      <name val="ＭＳ Ｐゴシック"/>
      <family val="3"/>
      <charset val="128"/>
    </font>
    <font>
      <b/>
      <sz val="18"/>
      <color indexed="10"/>
      <name val="ＭＳ Ｐゴシック"/>
      <family val="3"/>
      <charset val="128"/>
    </font>
    <font>
      <b/>
      <sz val="72"/>
      <color indexed="10"/>
      <name val="ＭＳ Ｐゴシック"/>
      <family val="3"/>
      <charset val="128"/>
    </font>
    <font>
      <sz val="14"/>
      <name val="HGｺﾞｼｯｸM"/>
      <family val="3"/>
      <charset val="128"/>
    </font>
    <font>
      <sz val="9"/>
      <color indexed="10"/>
      <name val="HGｺﾞｼｯｸM"/>
      <family val="3"/>
      <charset val="128"/>
    </font>
    <font>
      <sz val="12"/>
      <color indexed="10"/>
      <name val="HGｺﾞｼｯｸM"/>
      <family val="3"/>
      <charset val="128"/>
    </font>
    <font>
      <b/>
      <sz val="14"/>
      <color indexed="10"/>
      <name val="HGｺﾞｼｯｸM"/>
      <family val="3"/>
      <charset val="128"/>
    </font>
    <font>
      <u/>
      <sz val="12"/>
      <name val="ＭＳ Ｐゴシック"/>
      <family val="3"/>
      <charset val="128"/>
    </font>
    <font>
      <u/>
      <sz val="11"/>
      <color indexed="8"/>
      <name val="ＭＳ Ｐ明朝"/>
      <family val="1"/>
      <charset val="128"/>
    </font>
    <font>
      <b/>
      <sz val="24"/>
      <color indexed="10"/>
      <name val="ＭＳ Ｐゴシック"/>
      <family val="3"/>
      <charset val="128"/>
    </font>
    <font>
      <b/>
      <sz val="18"/>
      <color indexed="10"/>
      <name val="ＭＳ 明朝"/>
      <family val="1"/>
      <charset val="128"/>
    </font>
    <font>
      <b/>
      <sz val="12"/>
      <name val="ＭＳ 明朝"/>
      <family val="1"/>
      <charset val="128"/>
    </font>
    <font>
      <b/>
      <sz val="16"/>
      <name val="ＭＳ Ｐゴシック"/>
      <family val="3"/>
      <charset val="128"/>
    </font>
    <font>
      <sz val="11.5"/>
      <name val="ＭＳ 明朝"/>
      <family val="1"/>
      <charset val="128"/>
    </font>
    <font>
      <u/>
      <sz val="12"/>
      <color indexed="10"/>
      <name val="ＭＳ 明朝"/>
      <family val="1"/>
      <charset val="128"/>
    </font>
    <font>
      <sz val="14"/>
      <name val="ＭＳ 明朝"/>
      <family val="1"/>
      <charset val="128"/>
    </font>
    <font>
      <sz val="12"/>
      <name val="ＭＳ ゴシック"/>
      <family val="3"/>
      <charset val="128"/>
    </font>
    <font>
      <b/>
      <sz val="12"/>
      <color indexed="10"/>
      <name val="ＭＳ ゴシック"/>
      <family val="3"/>
      <charset val="128"/>
    </font>
    <font>
      <sz val="22"/>
      <name val="ＭＳ ゴシック"/>
      <family val="3"/>
      <charset val="128"/>
    </font>
    <font>
      <b/>
      <sz val="12"/>
      <color indexed="12"/>
      <name val="ＭＳ ゴシック"/>
      <family val="3"/>
      <charset val="128"/>
    </font>
    <font>
      <sz val="12"/>
      <color indexed="10"/>
      <name val="ＭＳ ゴシック"/>
      <family val="3"/>
      <charset val="128"/>
    </font>
    <font>
      <sz val="10"/>
      <name val="ＭＳ ゴシック"/>
      <family val="3"/>
      <charset val="128"/>
    </font>
    <font>
      <u/>
      <sz val="12"/>
      <color indexed="12"/>
      <name val="ＭＳ ゴシック"/>
      <family val="3"/>
      <charset val="128"/>
    </font>
    <font>
      <u/>
      <sz val="12"/>
      <color indexed="10"/>
      <name val="ＭＳ ゴシック"/>
      <family val="3"/>
      <charset val="128"/>
    </font>
    <font>
      <sz val="6"/>
      <name val="ＭＳ Ｐゴシック"/>
      <family val="3"/>
      <charset val="128"/>
    </font>
    <font>
      <b/>
      <sz val="18"/>
      <name val="ＭＳ Ｐゴシック"/>
      <family val="3"/>
      <charset val="128"/>
    </font>
    <font>
      <b/>
      <sz val="12"/>
      <color indexed="10"/>
      <name val="HGｺﾞｼｯｸM"/>
      <family val="3"/>
      <charset val="128"/>
    </font>
    <font>
      <sz val="8"/>
      <name val="ＭＳ Ｐゴシック"/>
      <family val="3"/>
      <charset val="128"/>
    </font>
    <font>
      <strike/>
      <sz val="12"/>
      <color indexed="10"/>
      <name val="ＭＳ Ｐゴシック"/>
      <family val="3"/>
      <charset val="128"/>
    </font>
    <font>
      <sz val="20"/>
      <name val="ＭＳ Ｐゴシック"/>
      <family val="3"/>
      <charset val="128"/>
    </font>
    <font>
      <sz val="26"/>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sz val="12"/>
      <color theme="1"/>
      <name val="ＭＳ Ｐ明朝"/>
      <family val="1"/>
      <charset val="128"/>
    </font>
    <font>
      <sz val="12"/>
      <color rgb="FFFF0000"/>
      <name val="ＭＳ ゴシック"/>
      <family val="3"/>
      <charset val="128"/>
    </font>
    <font>
      <u/>
      <sz val="12"/>
      <color rgb="FFFF0000"/>
      <name val="ＭＳ ゴシック"/>
      <family val="3"/>
      <charset val="128"/>
    </font>
    <font>
      <b/>
      <sz val="12"/>
      <color theme="0"/>
      <name val="HGｺﾞｼｯｸM"/>
      <family val="3"/>
      <charset val="128"/>
    </font>
    <font>
      <sz val="10"/>
      <color rgb="FFFF0000"/>
      <name val="HGｺﾞｼｯｸM"/>
      <family val="3"/>
      <charset val="128"/>
    </font>
    <font>
      <sz val="11"/>
      <color rgb="FFFF0000"/>
      <name val="ＭＳ Ｐ明朝"/>
      <family val="1"/>
      <charset val="128"/>
    </font>
    <font>
      <b/>
      <sz val="12"/>
      <color rgb="FFFF0000"/>
      <name val="HGｺﾞｼｯｸM"/>
      <family val="3"/>
      <charset val="128"/>
    </font>
    <font>
      <b/>
      <sz val="11"/>
      <color rgb="FFFF0000"/>
      <name val="ＭＳ Ｐゴシック"/>
      <family val="3"/>
      <charset val="128"/>
    </font>
    <font>
      <b/>
      <sz val="12"/>
      <color rgb="FFFF0000"/>
      <name val="ＭＳ Ｐゴシック"/>
      <family val="3"/>
      <charset val="128"/>
    </font>
    <font>
      <b/>
      <sz val="11"/>
      <color rgb="FFFF0000"/>
      <name val="ＭＳ Ｐ明朝"/>
      <family val="1"/>
      <charset val="128"/>
    </font>
    <font>
      <b/>
      <sz val="10"/>
      <color rgb="FFFF0000"/>
      <name val="ＭＳ Ｐゴシック"/>
      <family val="3"/>
      <charset val="128"/>
    </font>
    <font>
      <sz val="12"/>
      <color rgb="FFFF0000"/>
      <name val="HGｺﾞｼｯｸM"/>
      <family val="3"/>
      <charset val="128"/>
    </font>
    <font>
      <sz val="13"/>
      <color theme="1"/>
      <name val="ＭＳ Ｐゴシック"/>
      <family val="3"/>
      <charset val="128"/>
    </font>
    <font>
      <sz val="11"/>
      <color theme="1"/>
      <name val="ＭＳ 明朝"/>
      <family val="1"/>
      <charset val="128"/>
    </font>
    <font>
      <sz val="11"/>
      <color theme="1"/>
      <name val="ＭＳ Ｐゴシック"/>
      <family val="3"/>
      <charset val="128"/>
    </font>
    <font>
      <b/>
      <sz val="12"/>
      <color theme="1"/>
      <name val="ＭＳ Ｐ明朝"/>
      <family val="1"/>
      <charset val="128"/>
    </font>
    <font>
      <sz val="20"/>
      <color theme="1"/>
      <name val="ＭＳ Ｐ明朝"/>
      <family val="1"/>
      <charset val="128"/>
    </font>
    <font>
      <b/>
      <sz val="14"/>
      <color rgb="FFFF0000"/>
      <name val="ＭＳ Ｐゴシック"/>
      <family val="3"/>
      <charset val="128"/>
    </font>
    <font>
      <b/>
      <sz val="20"/>
      <color rgb="FFFF0000"/>
      <name val="ＭＳ Ｐ明朝"/>
      <family val="1"/>
      <charset val="128"/>
    </font>
    <font>
      <sz val="18"/>
      <color theme="1"/>
      <name val="ＭＳ Ｐ明朝"/>
      <family val="1"/>
      <charset val="128"/>
    </font>
    <font>
      <sz val="22"/>
      <color rgb="FFFF0000"/>
      <name val="ＭＳ Ｐゴシック"/>
      <family val="3"/>
      <charset val="128"/>
    </font>
    <font>
      <sz val="14"/>
      <color theme="1"/>
      <name val="ＭＳ ゴシック"/>
      <family val="2"/>
      <charset val="128"/>
    </font>
    <font>
      <sz val="6"/>
      <name val="ＭＳ ゴシック"/>
      <family val="2"/>
      <charset val="128"/>
    </font>
    <font>
      <sz val="11"/>
      <color rgb="FFFF0000"/>
      <name val="ＭＳ ゴシック"/>
      <family val="2"/>
      <charset val="128"/>
    </font>
    <font>
      <b/>
      <sz val="11"/>
      <color theme="1"/>
      <name val="ＭＳ ゴシック"/>
      <family val="3"/>
      <charset val="128"/>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
      <patternFill patternType="solid">
        <fgColor rgb="FF00FF00"/>
        <bgColor indexed="64"/>
      </patternFill>
    </fill>
    <fill>
      <patternFill patternType="solid">
        <fgColor rgb="FF969696"/>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59999389629810485"/>
        <bgColor indexed="64"/>
      </patternFill>
    </fill>
  </fills>
  <borders count="1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10"/>
      </left>
      <right style="thin">
        <color indexed="10"/>
      </right>
      <top style="thin">
        <color indexed="10"/>
      </top>
      <bottom style="thin">
        <color indexed="10"/>
      </bottom>
      <diagonal/>
    </border>
    <border>
      <left style="medium">
        <color indexed="10"/>
      </left>
      <right style="thin">
        <color indexed="10"/>
      </right>
      <top style="medium">
        <color indexed="10"/>
      </top>
      <bottom style="thin">
        <color indexed="10"/>
      </bottom>
      <diagonal/>
    </border>
    <border>
      <left style="thin">
        <color indexed="10"/>
      </left>
      <right style="thin">
        <color indexed="10"/>
      </right>
      <top style="medium">
        <color indexed="10"/>
      </top>
      <bottom style="thin">
        <color indexed="10"/>
      </bottom>
      <diagonal/>
    </border>
    <border>
      <left style="thin">
        <color indexed="10"/>
      </left>
      <right/>
      <top style="thin">
        <color indexed="10"/>
      </top>
      <bottom style="thin">
        <color indexed="10"/>
      </bottom>
      <diagonal/>
    </border>
    <border>
      <left style="thin">
        <color indexed="10"/>
      </left>
      <right/>
      <top style="medium">
        <color indexed="10"/>
      </top>
      <bottom style="thin">
        <color indexed="10"/>
      </bottom>
      <diagonal/>
    </border>
    <border>
      <left style="thin">
        <color indexed="10"/>
      </left>
      <right style="thin">
        <color indexed="10"/>
      </right>
      <top/>
      <bottom style="thin">
        <color indexed="10"/>
      </bottom>
      <diagonal/>
    </border>
    <border>
      <left style="thin">
        <color indexed="10"/>
      </left>
      <right style="medium">
        <color indexed="10"/>
      </right>
      <top style="medium">
        <color indexed="10"/>
      </top>
      <bottom style="thin">
        <color indexed="10"/>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right/>
      <top style="thin">
        <color indexed="10"/>
      </top>
      <bottom style="thin">
        <color indexed="10"/>
      </bottom>
      <diagonal/>
    </border>
    <border>
      <left style="thin">
        <color indexed="10"/>
      </left>
      <right style="thin">
        <color indexed="10"/>
      </right>
      <top/>
      <bottom style="medium">
        <color indexed="10"/>
      </bottom>
      <diagonal/>
    </border>
    <border>
      <left/>
      <right/>
      <top style="dotted">
        <color indexed="64"/>
      </top>
      <bottom/>
      <diagonal/>
    </border>
    <border>
      <left style="thin">
        <color indexed="10"/>
      </left>
      <right style="medium">
        <color indexed="10"/>
      </right>
      <top style="thin">
        <color indexed="10"/>
      </top>
      <bottom style="thin">
        <color indexed="10"/>
      </bottom>
      <diagonal/>
    </border>
    <border>
      <left style="thin">
        <color indexed="10"/>
      </left>
      <right/>
      <top/>
      <bottom style="thin">
        <color indexed="10"/>
      </bottom>
      <diagonal/>
    </border>
    <border>
      <left/>
      <right/>
      <top/>
      <bottom style="dotted">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10"/>
      </left>
      <right style="thin">
        <color indexed="10"/>
      </right>
      <top style="thin">
        <color indexed="10"/>
      </top>
      <bottom/>
      <diagonal/>
    </border>
    <border>
      <left style="thin">
        <color indexed="64"/>
      </left>
      <right style="thin">
        <color indexed="64"/>
      </right>
      <top/>
      <bottom style="thin">
        <color indexed="64"/>
      </bottom>
      <diagonal/>
    </border>
    <border>
      <left/>
      <right style="thin">
        <color indexed="10"/>
      </right>
      <top style="thin">
        <color indexed="10"/>
      </top>
      <bottom style="thin">
        <color indexed="10"/>
      </bottom>
      <diagonal/>
    </border>
    <border>
      <left/>
      <right/>
      <top/>
      <bottom style="hair">
        <color indexed="64"/>
      </bottom>
      <diagonal/>
    </border>
    <border diagonalUp="1">
      <left style="thin">
        <color indexed="10"/>
      </left>
      <right style="thin">
        <color indexed="10"/>
      </right>
      <top style="thin">
        <color indexed="10"/>
      </top>
      <bottom style="thin">
        <color indexed="10"/>
      </bottom>
      <diagonal style="thin">
        <color indexed="10"/>
      </diagonal>
    </border>
    <border>
      <left style="thin">
        <color indexed="10"/>
      </left>
      <right style="thin">
        <color indexed="10"/>
      </right>
      <top style="thin">
        <color indexed="10"/>
      </top>
      <bottom style="medium">
        <color indexed="10"/>
      </bottom>
      <diagonal/>
    </border>
    <border>
      <left style="thin">
        <color indexed="10"/>
      </left>
      <right style="medium">
        <color indexed="10"/>
      </right>
      <top style="thin">
        <color indexed="10"/>
      </top>
      <bottom/>
      <diagonal/>
    </border>
    <border>
      <left style="thin">
        <color indexed="10"/>
      </left>
      <right style="medium">
        <color indexed="10"/>
      </right>
      <top style="thin">
        <color indexed="10"/>
      </top>
      <bottom style="medium">
        <color indexed="10"/>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10"/>
      </left>
      <right/>
      <top style="thin">
        <color indexed="10"/>
      </top>
      <bottom style="hair">
        <color indexed="10"/>
      </bottom>
      <diagonal/>
    </border>
    <border>
      <left/>
      <right style="medium">
        <color indexed="10"/>
      </right>
      <top style="thin">
        <color indexed="10"/>
      </top>
      <bottom style="hair">
        <color indexed="10"/>
      </bottom>
      <diagonal/>
    </border>
    <border>
      <left style="thin">
        <color indexed="10"/>
      </left>
      <right/>
      <top style="hair">
        <color indexed="10"/>
      </top>
      <bottom style="hair">
        <color indexed="10"/>
      </bottom>
      <diagonal/>
    </border>
    <border>
      <left/>
      <right style="medium">
        <color indexed="10"/>
      </right>
      <top style="hair">
        <color indexed="10"/>
      </top>
      <bottom style="hair">
        <color indexed="10"/>
      </bottom>
      <diagonal/>
    </border>
    <border>
      <left style="thin">
        <color indexed="10"/>
      </left>
      <right/>
      <top style="hair">
        <color indexed="10"/>
      </top>
      <bottom style="medium">
        <color indexed="10"/>
      </bottom>
      <diagonal/>
    </border>
    <border>
      <left/>
      <right style="medium">
        <color indexed="10"/>
      </right>
      <top style="hair">
        <color indexed="10"/>
      </top>
      <bottom style="medium">
        <color indexed="10"/>
      </bottom>
      <diagonal/>
    </border>
    <border>
      <left style="medium">
        <color indexed="10"/>
      </left>
      <right style="thin">
        <color indexed="10"/>
      </right>
      <top style="thin">
        <color indexed="10"/>
      </top>
      <bottom/>
      <diagonal/>
    </border>
    <border>
      <left style="medium">
        <color indexed="10"/>
      </left>
      <right style="thin">
        <color indexed="10"/>
      </right>
      <top/>
      <bottom/>
      <diagonal/>
    </border>
    <border>
      <left style="medium">
        <color indexed="10"/>
      </left>
      <right style="thin">
        <color indexed="10"/>
      </right>
      <top/>
      <bottom style="medium">
        <color indexed="10"/>
      </bottom>
      <diagonal/>
    </border>
    <border>
      <left style="medium">
        <color indexed="10"/>
      </left>
      <right/>
      <top style="thin">
        <color indexed="10"/>
      </top>
      <bottom/>
      <diagonal/>
    </border>
    <border>
      <left style="medium">
        <color indexed="10"/>
      </left>
      <right/>
      <top/>
      <bottom/>
      <diagonal/>
    </border>
    <border>
      <left style="medium">
        <color indexed="10"/>
      </left>
      <right/>
      <top/>
      <bottom style="thin">
        <color indexed="10"/>
      </bottom>
      <diagonal/>
    </border>
    <border>
      <left style="medium">
        <color indexed="10"/>
      </left>
      <right style="thin">
        <color indexed="10"/>
      </right>
      <top/>
      <bottom style="thin">
        <color indexed="10"/>
      </bottom>
      <diagonal/>
    </border>
    <border>
      <left style="thin">
        <color indexed="10"/>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style="thin">
        <color indexed="10"/>
      </right>
      <top/>
      <bottom/>
      <diagonal/>
    </border>
    <border>
      <left/>
      <right style="medium">
        <color indexed="10"/>
      </right>
      <top style="thin">
        <color indexed="10"/>
      </top>
      <bottom/>
      <diagonal/>
    </border>
    <border>
      <left/>
      <right style="medium">
        <color indexed="10"/>
      </right>
      <top/>
      <bottom/>
      <diagonal/>
    </border>
    <border>
      <left/>
      <right style="medium">
        <color indexed="10"/>
      </right>
      <top/>
      <bottom style="thin">
        <color indexed="10"/>
      </bottom>
      <diagonal/>
    </border>
    <border>
      <left/>
      <right style="medium">
        <color indexed="10"/>
      </right>
      <top style="medium">
        <color indexed="10"/>
      </top>
      <bottom style="thin">
        <color indexed="10"/>
      </bottom>
      <diagonal/>
    </border>
    <border>
      <left/>
      <right style="medium">
        <color indexed="10"/>
      </right>
      <top style="thin">
        <color indexed="10"/>
      </top>
      <bottom style="thin">
        <color indexed="10"/>
      </bottom>
      <diagonal/>
    </border>
    <border>
      <left style="thin">
        <color indexed="64"/>
      </left>
      <right/>
      <top style="thin">
        <color indexed="64"/>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45">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3" fillId="21"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57"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57"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xf numFmtId="0" fontId="1" fillId="0" borderId="0">
      <alignment vertical="center"/>
    </xf>
  </cellStyleXfs>
  <cellXfs count="1556">
    <xf numFmtId="0" fontId="0" fillId="0" borderId="0" xfId="0">
      <alignment vertical="center"/>
    </xf>
    <xf numFmtId="0" fontId="8" fillId="0" borderId="0" xfId="0" applyFont="1" applyAlignment="1">
      <alignment horizontal="center" vertical="center"/>
    </xf>
    <xf numFmtId="0" fontId="0" fillId="0" borderId="0" xfId="0"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vertical="center" wrapText="1"/>
    </xf>
    <xf numFmtId="0" fontId="0" fillId="0" borderId="0" xfId="0" applyAlignment="1">
      <alignment vertical="center" textRotation="255"/>
    </xf>
    <xf numFmtId="0" fontId="27" fillId="0" borderId="0" xfId="0" applyFont="1">
      <alignment vertical="center"/>
    </xf>
    <xf numFmtId="0" fontId="28" fillId="0" borderId="0" xfId="0" applyFont="1" applyAlignment="1">
      <alignment horizontal="center" vertical="center"/>
    </xf>
    <xf numFmtId="0" fontId="0" fillId="0" borderId="11" xfId="0" applyBorder="1" applyAlignment="1">
      <alignment horizontal="center" vertical="center"/>
    </xf>
    <xf numFmtId="0" fontId="28" fillId="0" borderId="11" xfId="0" applyFont="1" applyBorder="1" applyAlignment="1">
      <alignment horizontal="center" vertical="center"/>
    </xf>
    <xf numFmtId="0" fontId="29" fillId="0" borderId="0" xfId="0" applyFont="1">
      <alignment vertical="center"/>
    </xf>
    <xf numFmtId="0" fontId="29" fillId="0" borderId="0" xfId="0" applyFont="1" applyAlignment="1">
      <alignment horizontal="distributed" vertical="center"/>
    </xf>
    <xf numFmtId="0" fontId="30" fillId="0" borderId="0" xfId="0" applyFont="1" applyAlignment="1">
      <alignment horizontal="centerContinuous" vertical="center"/>
    </xf>
    <xf numFmtId="0" fontId="0" fillId="0" borderId="0" xfId="0" applyAlignment="1">
      <alignment horizontal="centerContinuous" vertical="center"/>
    </xf>
    <xf numFmtId="0" fontId="31" fillId="0" borderId="0" xfId="0" applyFont="1">
      <alignment vertical="center"/>
    </xf>
    <xf numFmtId="0" fontId="0" fillId="0" borderId="0" xfId="0" applyAlignment="1">
      <alignment horizontal="distributed" vertical="center"/>
    </xf>
    <xf numFmtId="0" fontId="0" fillId="0" borderId="0" xfId="0" applyAlignment="1">
      <alignment horizontal="right" vertical="center"/>
    </xf>
    <xf numFmtId="0" fontId="0" fillId="0" borderId="14" xfId="0" applyBorder="1">
      <alignment vertical="center"/>
    </xf>
    <xf numFmtId="0" fontId="0" fillId="0" borderId="15" xfId="0" applyBorder="1">
      <alignment vertical="center"/>
    </xf>
    <xf numFmtId="0" fontId="30" fillId="0" borderId="0" xfId="0" applyFont="1" applyAlignment="1">
      <alignment horizontal="center" vertical="center"/>
    </xf>
    <xf numFmtId="0" fontId="0" fillId="0" borderId="0" xfId="0" applyAlignment="1">
      <alignment vertical="center" shrinkToFit="1"/>
    </xf>
    <xf numFmtId="0" fontId="0" fillId="0" borderId="16" xfId="0" applyBorder="1">
      <alignment vertical="center"/>
    </xf>
    <xf numFmtId="0" fontId="32" fillId="0" borderId="11" xfId="0" applyFont="1" applyBorder="1" applyAlignment="1">
      <alignment horizontal="center" vertical="center"/>
    </xf>
    <xf numFmtId="0" fontId="32" fillId="0" borderId="15" xfId="0" applyFont="1" applyBorder="1" applyAlignment="1">
      <alignment horizontal="center" vertical="center"/>
    </xf>
    <xf numFmtId="0" fontId="0" fillId="0" borderId="0" xfId="0" applyAlignment="1">
      <alignment horizontal="left" vertical="center"/>
    </xf>
    <xf numFmtId="0" fontId="27" fillId="0" borderId="0" xfId="0" applyFont="1" applyAlignment="1">
      <alignment vertical="center" shrinkToFit="1"/>
    </xf>
    <xf numFmtId="176" fontId="27" fillId="0" borderId="0" xfId="0" applyNumberFormat="1" applyFont="1">
      <alignment vertical="center"/>
    </xf>
    <xf numFmtId="0" fontId="0" fillId="0" borderId="0" xfId="0" applyAlignment="1">
      <alignment horizontal="center" vertical="center" shrinkToFit="1"/>
    </xf>
    <xf numFmtId="0" fontId="0" fillId="0" borderId="0" xfId="0" applyAlignment="1">
      <alignment vertical="top"/>
    </xf>
    <xf numFmtId="0" fontId="34" fillId="0" borderId="11" xfId="0" applyFont="1" applyBorder="1" applyAlignment="1">
      <alignment horizontal="center" vertical="center" shrinkToFit="1"/>
    </xf>
    <xf numFmtId="0" fontId="34" fillId="0" borderId="15" xfId="0" applyFont="1" applyBorder="1" applyAlignment="1">
      <alignment horizontal="center" vertical="center" shrinkToFit="1"/>
    </xf>
    <xf numFmtId="0" fontId="34" fillId="0" borderId="13" xfId="0" applyFont="1" applyBorder="1" applyAlignment="1">
      <alignment horizontal="center" vertical="center" shrinkToFit="1"/>
    </xf>
    <xf numFmtId="0" fontId="34" fillId="0" borderId="17" xfId="0" applyFont="1" applyBorder="1" applyAlignment="1">
      <alignment horizontal="center" vertical="center" shrinkToFit="1"/>
    </xf>
    <xf numFmtId="0" fontId="34" fillId="0" borderId="16" xfId="0" applyFont="1" applyBorder="1" applyAlignment="1">
      <alignment horizontal="center" vertical="center" wrapText="1"/>
    </xf>
    <xf numFmtId="0" fontId="34" fillId="0" borderId="10" xfId="0" applyFont="1" applyBorder="1" applyAlignment="1">
      <alignment horizontal="center" vertical="center"/>
    </xf>
    <xf numFmtId="0" fontId="34" fillId="0" borderId="14"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7" xfId="0" applyFont="1" applyBorder="1" applyAlignment="1">
      <alignment horizontal="center" vertical="center"/>
    </xf>
    <xf numFmtId="0" fontId="34" fillId="0" borderId="0" xfId="0" applyFont="1" applyAlignment="1">
      <alignment horizontal="center" vertical="center" shrinkToFit="1"/>
    </xf>
    <xf numFmtId="0" fontId="35" fillId="20" borderId="0" xfId="0" applyFont="1" applyFill="1">
      <alignment vertical="center"/>
    </xf>
    <xf numFmtId="0" fontId="36" fillId="20" borderId="0" xfId="0" applyFont="1" applyFill="1">
      <alignment vertical="center"/>
    </xf>
    <xf numFmtId="0" fontId="35" fillId="0" borderId="0" xfId="0" applyFont="1">
      <alignment vertical="center"/>
    </xf>
    <xf numFmtId="0" fontId="35" fillId="24" borderId="18" xfId="0" applyFont="1" applyFill="1" applyBorder="1" applyAlignment="1">
      <alignment horizontal="center" vertical="center"/>
    </xf>
    <xf numFmtId="0" fontId="35" fillId="24" borderId="18" xfId="0" applyFont="1" applyFill="1" applyBorder="1">
      <alignment vertical="center"/>
    </xf>
    <xf numFmtId="0" fontId="5" fillId="0" borderId="19" xfId="0" applyFont="1" applyBorder="1" applyAlignment="1">
      <alignment horizontal="left" vertical="center" indent="1" shrinkToFit="1"/>
    </xf>
    <xf numFmtId="0" fontId="5" fillId="0" borderId="20" xfId="0" applyFont="1" applyBorder="1" applyAlignment="1">
      <alignment horizontal="left" vertical="center" indent="1" shrinkToFit="1"/>
    </xf>
    <xf numFmtId="0" fontId="5" fillId="0" borderId="21" xfId="0" applyFont="1" applyBorder="1" applyAlignment="1" applyProtection="1">
      <alignment horizontal="left" vertical="center" indent="1"/>
      <protection locked="0"/>
    </xf>
    <xf numFmtId="0" fontId="8" fillId="20" borderId="0" xfId="0" applyFont="1" applyFill="1" applyAlignment="1">
      <alignment horizontal="center" vertical="center"/>
    </xf>
    <xf numFmtId="0" fontId="0" fillId="20" borderId="0" xfId="0" applyFill="1">
      <alignment vertical="center"/>
    </xf>
    <xf numFmtId="0" fontId="28" fillId="20" borderId="0" xfId="0" applyFont="1" applyFill="1">
      <alignment vertical="center"/>
    </xf>
    <xf numFmtId="0" fontId="0" fillId="20" borderId="0" xfId="0" applyFill="1" applyAlignment="1">
      <alignment horizontal="center" vertical="center"/>
    </xf>
    <xf numFmtId="0" fontId="37" fillId="20" borderId="0" xfId="0" applyFont="1" applyFill="1">
      <alignment vertical="center"/>
    </xf>
    <xf numFmtId="176" fontId="35" fillId="21" borderId="22" xfId="0" applyNumberFormat="1" applyFont="1" applyFill="1" applyBorder="1" applyAlignment="1" applyProtection="1">
      <alignment horizontal="left" vertical="center" indent="1"/>
      <protection locked="0"/>
    </xf>
    <xf numFmtId="0" fontId="5" fillId="0" borderId="23" xfId="0" applyFont="1" applyBorder="1" applyAlignment="1" applyProtection="1">
      <alignment horizontal="left" vertical="center" indent="1"/>
      <protection locked="0"/>
    </xf>
    <xf numFmtId="0" fontId="38" fillId="20" borderId="0" xfId="0" applyFont="1" applyFill="1">
      <alignment vertical="center"/>
    </xf>
    <xf numFmtId="0" fontId="33" fillId="20" borderId="0" xfId="0" applyFont="1" applyFill="1">
      <alignment vertical="center"/>
    </xf>
    <xf numFmtId="0" fontId="6" fillId="20" borderId="0" xfId="0" applyFont="1" applyFill="1">
      <alignment vertical="center"/>
    </xf>
    <xf numFmtId="0" fontId="18" fillId="20" borderId="0" xfId="0" applyFont="1" applyFill="1">
      <alignment vertical="center"/>
    </xf>
    <xf numFmtId="0" fontId="39" fillId="20" borderId="0" xfId="0" applyFont="1" applyFill="1">
      <alignment vertical="center"/>
    </xf>
    <xf numFmtId="0" fontId="6" fillId="10" borderId="0" xfId="0" applyFont="1" applyFill="1">
      <alignment vertical="center"/>
    </xf>
    <xf numFmtId="0" fontId="0" fillId="10" borderId="0" xfId="0" applyFill="1">
      <alignment vertical="center"/>
    </xf>
    <xf numFmtId="0" fontId="35" fillId="21" borderId="24" xfId="0" applyFont="1" applyFill="1" applyBorder="1" applyAlignment="1" applyProtection="1">
      <alignment horizontal="left" vertical="center" indent="1" shrinkToFit="1"/>
      <protection locked="0"/>
    </xf>
    <xf numFmtId="0" fontId="33" fillId="10" borderId="0" xfId="0" applyFont="1" applyFill="1">
      <alignment vertical="center"/>
    </xf>
    <xf numFmtId="0" fontId="42" fillId="20" borderId="0" xfId="0" applyFont="1" applyFill="1">
      <alignment vertical="center"/>
    </xf>
    <xf numFmtId="0" fontId="29" fillId="20" borderId="0" xfId="0" applyFont="1" applyFill="1">
      <alignment vertical="center"/>
    </xf>
    <xf numFmtId="0" fontId="5" fillId="0" borderId="25" xfId="0" applyFont="1" applyBorder="1" applyAlignment="1">
      <alignment vertical="center" shrinkToFit="1"/>
    </xf>
    <xf numFmtId="0" fontId="5" fillId="0" borderId="26" xfId="0" applyFont="1" applyBorder="1" applyAlignment="1">
      <alignment horizontal="left" vertical="center" indent="1" shrinkToFit="1"/>
    </xf>
    <xf numFmtId="0" fontId="5" fillId="20" borderId="0" xfId="0" applyFont="1" applyFill="1">
      <alignment vertical="center"/>
    </xf>
    <xf numFmtId="0" fontId="5" fillId="0" borderId="26" xfId="0" applyFont="1" applyBorder="1">
      <alignment vertical="center"/>
    </xf>
    <xf numFmtId="0" fontId="35" fillId="0" borderId="26" xfId="0" applyFont="1" applyBorder="1">
      <alignment vertical="center"/>
    </xf>
    <xf numFmtId="176" fontId="35" fillId="0" borderId="26" xfId="0" applyNumberFormat="1" applyFont="1" applyBorder="1">
      <alignment vertical="center"/>
    </xf>
    <xf numFmtId="0" fontId="46" fillId="20" borderId="0" xfId="0" applyFont="1" applyFill="1">
      <alignment vertical="center"/>
    </xf>
    <xf numFmtId="0" fontId="47" fillId="20" borderId="0" xfId="0" applyFont="1" applyFill="1">
      <alignment vertical="center"/>
    </xf>
    <xf numFmtId="0" fontId="5" fillId="20" borderId="26" xfId="0" applyFont="1" applyFill="1" applyBorder="1" applyAlignment="1" applyProtection="1">
      <alignment horizontal="left" vertical="center" indent="1"/>
      <protection locked="0"/>
    </xf>
    <xf numFmtId="0" fontId="5" fillId="20" borderId="22" xfId="0" applyFont="1" applyFill="1" applyBorder="1" applyAlignment="1" applyProtection="1">
      <alignment horizontal="left" vertical="center" indent="1"/>
      <protection locked="0"/>
    </xf>
    <xf numFmtId="0" fontId="35" fillId="20" borderId="27" xfId="0" applyFont="1" applyFill="1" applyBorder="1" applyAlignment="1" applyProtection="1">
      <alignment horizontal="left" vertical="center" indent="1" shrinkToFit="1"/>
      <protection locked="0"/>
    </xf>
    <xf numFmtId="0" fontId="35" fillId="20" borderId="0" xfId="0" applyFont="1" applyFill="1" applyAlignment="1" applyProtection="1">
      <alignment horizontal="left" vertical="center" indent="1" shrinkToFit="1"/>
      <protection locked="0"/>
    </xf>
    <xf numFmtId="0" fontId="5" fillId="0" borderId="26" xfId="0" applyFont="1" applyBorder="1" applyAlignment="1">
      <alignment horizontal="left" vertical="center" indent="1"/>
    </xf>
    <xf numFmtId="0" fontId="0" fillId="20" borderId="28" xfId="0" applyFill="1" applyBorder="1" applyAlignment="1">
      <alignment horizontal="right" vertical="center"/>
    </xf>
    <xf numFmtId="0" fontId="5" fillId="0" borderId="26" xfId="0" applyFont="1" applyBorder="1" applyAlignment="1">
      <alignment horizontal="left" vertical="center"/>
    </xf>
    <xf numFmtId="0" fontId="5" fillId="20" borderId="28" xfId="0" applyFont="1" applyFill="1" applyBorder="1" applyAlignment="1">
      <alignment horizontal="left" vertical="center"/>
    </xf>
    <xf numFmtId="0" fontId="0" fillId="0" borderId="0" xfId="0" applyAlignment="1">
      <alignment horizontal="right" vertical="center" shrinkToFit="1"/>
    </xf>
    <xf numFmtId="0" fontId="0" fillId="0" borderId="10" xfId="0" applyBorder="1" applyAlignment="1">
      <alignment horizontal="left" vertical="center" indent="1" shrinkToFit="1"/>
    </xf>
    <xf numFmtId="176" fontId="35" fillId="21" borderId="26" xfId="0" applyNumberFormat="1" applyFont="1" applyFill="1" applyBorder="1" applyAlignment="1" applyProtection="1">
      <alignment horizontal="left" vertical="center" indent="1" shrinkToFit="1"/>
      <protection locked="0"/>
    </xf>
    <xf numFmtId="177" fontId="35" fillId="0" borderId="26" xfId="0" applyNumberFormat="1" applyFont="1" applyBorder="1">
      <alignment vertical="center"/>
    </xf>
    <xf numFmtId="5" fontId="35" fillId="0" borderId="26" xfId="0" applyNumberFormat="1" applyFont="1" applyBorder="1">
      <alignment vertical="center"/>
    </xf>
    <xf numFmtId="0" fontId="36" fillId="20" borderId="0" xfId="0" applyFont="1" applyFill="1" applyAlignment="1">
      <alignment vertical="center" shrinkToFit="1"/>
    </xf>
    <xf numFmtId="0" fontId="48" fillId="0" borderId="26" xfId="0" applyFont="1" applyBorder="1" applyAlignment="1">
      <alignment vertical="center" shrinkToFit="1"/>
    </xf>
    <xf numFmtId="0" fontId="49" fillId="20" borderId="0" xfId="28" applyFont="1" applyFill="1" applyBorder="1" applyAlignment="1" applyProtection="1">
      <alignment vertical="center"/>
    </xf>
    <xf numFmtId="0" fontId="49" fillId="20" borderId="0" xfId="28" applyFont="1" applyFill="1" applyAlignment="1" applyProtection="1">
      <alignment vertical="center"/>
    </xf>
    <xf numFmtId="0" fontId="0" fillId="20" borderId="11" xfId="0" applyFill="1" applyBorder="1" applyAlignment="1">
      <alignment horizontal="left" vertical="center" wrapText="1" indent="1"/>
    </xf>
    <xf numFmtId="0" fontId="0" fillId="20" borderId="0" xfId="0" applyFill="1" applyAlignment="1">
      <alignment horizontal="left" vertical="center" wrapText="1" indent="1"/>
    </xf>
    <xf numFmtId="0" fontId="35" fillId="24" borderId="18" xfId="0" applyFont="1" applyFill="1" applyBorder="1" applyAlignment="1">
      <alignment horizontal="center" vertical="center" shrinkToFit="1"/>
    </xf>
    <xf numFmtId="0" fontId="35" fillId="24" borderId="18" xfId="0" applyFont="1" applyFill="1" applyBorder="1" applyAlignment="1">
      <alignment vertical="center" shrinkToFit="1"/>
    </xf>
    <xf numFmtId="0" fontId="14" fillId="24" borderId="18" xfId="28" applyFill="1" applyBorder="1" applyAlignment="1" applyProtection="1">
      <alignment vertical="center" shrinkToFit="1"/>
      <protection locked="0"/>
    </xf>
    <xf numFmtId="0" fontId="14" fillId="24" borderId="18" xfId="28" applyFill="1" applyBorder="1" applyAlignment="1" applyProtection="1">
      <alignment vertical="center" shrinkToFit="1"/>
    </xf>
    <xf numFmtId="0" fontId="2" fillId="24" borderId="18" xfId="0" applyFont="1" applyFill="1" applyBorder="1" applyAlignment="1">
      <alignment vertical="center" shrinkToFit="1"/>
    </xf>
    <xf numFmtId="0" fontId="31" fillId="0" borderId="16" xfId="0" applyFont="1" applyBorder="1">
      <alignment vertical="center"/>
    </xf>
    <xf numFmtId="0" fontId="31" fillId="0" borderId="10" xfId="0" applyFont="1" applyBorder="1">
      <alignment vertical="center"/>
    </xf>
    <xf numFmtId="0" fontId="31" fillId="0" borderId="14" xfId="0" applyFont="1" applyBorder="1">
      <alignment vertical="center"/>
    </xf>
    <xf numFmtId="0" fontId="31" fillId="0" borderId="11" xfId="0" applyFont="1" applyBorder="1">
      <alignment vertical="center"/>
    </xf>
    <xf numFmtId="0" fontId="31" fillId="0" borderId="15" xfId="0" applyFont="1" applyBorder="1">
      <alignment vertical="center"/>
    </xf>
    <xf numFmtId="0" fontId="50" fillId="0" borderId="24" xfId="0" applyFont="1" applyBorder="1" applyAlignment="1">
      <alignment horizontal="left" vertical="center" indent="1" shrinkToFit="1"/>
    </xf>
    <xf numFmtId="176" fontId="35" fillId="21" borderId="24" xfId="0" applyNumberFormat="1" applyFont="1" applyFill="1" applyBorder="1" applyAlignment="1" applyProtection="1">
      <alignment horizontal="left" vertical="center" indent="1" shrinkToFit="1"/>
      <protection locked="0"/>
    </xf>
    <xf numFmtId="176" fontId="35" fillId="21" borderId="29" xfId="0" applyNumberFormat="1" applyFont="1" applyFill="1" applyBorder="1" applyAlignment="1" applyProtection="1">
      <alignment horizontal="left" vertical="center" indent="1" shrinkToFit="1"/>
      <protection locked="0"/>
    </xf>
    <xf numFmtId="0" fontId="0" fillId="0" borderId="30" xfId="0" applyBorder="1">
      <alignment vertical="center"/>
    </xf>
    <xf numFmtId="0" fontId="29" fillId="20" borderId="0" xfId="0" applyFont="1" applyFill="1" applyAlignment="1">
      <alignment horizontal="center" vertical="center"/>
    </xf>
    <xf numFmtId="0" fontId="35" fillId="20" borderId="0" xfId="0" applyFont="1" applyFill="1" applyAlignment="1" applyProtection="1">
      <alignment horizontal="left" vertical="center"/>
      <protection locked="0"/>
    </xf>
    <xf numFmtId="0" fontId="45" fillId="20" borderId="0" xfId="0" applyFont="1" applyFill="1" applyAlignment="1">
      <alignment horizontal="left" vertical="center"/>
    </xf>
    <xf numFmtId="176" fontId="35" fillId="21" borderId="31" xfId="0" applyNumberFormat="1" applyFont="1" applyFill="1" applyBorder="1" applyAlignment="1" applyProtection="1">
      <alignment horizontal="left" vertical="center" indent="1"/>
      <protection locked="0"/>
    </xf>
    <xf numFmtId="0" fontId="5" fillId="21" borderId="32" xfId="0" applyFont="1" applyFill="1" applyBorder="1" applyAlignment="1" applyProtection="1">
      <alignment horizontal="left" vertical="center" indent="1" shrinkToFit="1"/>
      <protection locked="0"/>
    </xf>
    <xf numFmtId="0" fontId="0" fillId="0" borderId="15" xfId="0" applyBorder="1" applyAlignment="1">
      <alignment horizontal="center" vertical="center"/>
    </xf>
    <xf numFmtId="0" fontId="0" fillId="0" borderId="0" xfId="0" applyAlignment="1">
      <alignment horizontal="left" vertical="center" indent="1"/>
    </xf>
    <xf numFmtId="0" fontId="0" fillId="0" borderId="33" xfId="0" applyBorder="1" applyAlignment="1">
      <alignment horizontal="left" vertical="center" inden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7" fillId="0" borderId="0" xfId="0" applyFont="1" applyAlignment="1">
      <alignment horizontal="left" vertical="center" indent="1"/>
    </xf>
    <xf numFmtId="0" fontId="62" fillId="20" borderId="0" xfId="0" applyFont="1" applyFill="1">
      <alignment vertical="center"/>
    </xf>
    <xf numFmtId="0" fontId="34" fillId="0" borderId="12" xfId="0" applyFont="1" applyBorder="1" applyAlignment="1">
      <alignment vertical="center" wrapText="1"/>
    </xf>
    <xf numFmtId="0" fontId="31" fillId="24" borderId="10" xfId="0" applyFont="1" applyFill="1" applyBorder="1" applyAlignment="1">
      <alignment vertical="center" shrinkToFit="1"/>
    </xf>
    <xf numFmtId="0" fontId="31" fillId="24" borderId="14" xfId="0" applyFont="1" applyFill="1" applyBorder="1" applyAlignment="1">
      <alignment vertical="center" shrinkToFit="1"/>
    </xf>
    <xf numFmtId="0" fontId="31" fillId="24" borderId="13" xfId="0" applyFont="1" applyFill="1" applyBorder="1" applyAlignment="1">
      <alignment vertical="center" shrinkToFit="1"/>
    </xf>
    <xf numFmtId="0" fontId="31" fillId="24" borderId="17" xfId="0" applyFont="1" applyFill="1" applyBorder="1" applyAlignment="1">
      <alignment vertical="center" shrinkToFit="1"/>
    </xf>
    <xf numFmtId="0" fontId="31" fillId="0" borderId="0" xfId="0" applyFont="1" applyAlignment="1">
      <alignment horizontal="right" vertical="center"/>
    </xf>
    <xf numFmtId="176" fontId="35" fillId="21" borderId="26" xfId="0" applyNumberFormat="1" applyFont="1" applyFill="1" applyBorder="1" applyAlignment="1" applyProtection="1">
      <alignment horizontal="left" vertical="center" shrinkToFit="1"/>
      <protection locked="0"/>
    </xf>
    <xf numFmtId="0" fontId="60" fillId="0" borderId="0" xfId="0" applyFont="1">
      <alignment vertical="center"/>
    </xf>
    <xf numFmtId="0" fontId="60" fillId="0" borderId="0" xfId="0" applyFont="1" applyAlignment="1">
      <alignment horizontal="left" vertical="center"/>
    </xf>
    <xf numFmtId="0" fontId="8" fillId="0" borderId="13" xfId="0" applyFont="1" applyBorder="1" applyAlignment="1">
      <alignment horizontal="center" vertical="center"/>
    </xf>
    <xf numFmtId="0" fontId="7" fillId="0" borderId="0" xfId="0" applyFont="1" applyAlignment="1">
      <alignment horizontal="centerContinuous" vertical="center"/>
    </xf>
    <xf numFmtId="0" fontId="52" fillId="0" borderId="0" xfId="0" applyFont="1" applyAlignment="1">
      <alignment horizontal="centerContinuous" vertical="center"/>
    </xf>
    <xf numFmtId="0" fontId="0" fillId="0" borderId="12" xfId="0" applyBorder="1" applyAlignment="1">
      <alignment vertical="center" wrapText="1"/>
    </xf>
    <xf numFmtId="0" fontId="0" fillId="0" borderId="15" xfId="0" applyBorder="1" applyAlignment="1">
      <alignment vertical="center" shrinkToFit="1"/>
    </xf>
    <xf numFmtId="0" fontId="0" fillId="0" borderId="10" xfId="0" applyBorder="1" applyAlignment="1">
      <alignment horizontal="left" vertical="center" wrapText="1" indent="1"/>
    </xf>
    <xf numFmtId="0" fontId="0" fillId="0" borderId="14" xfId="0" applyBorder="1" applyAlignment="1">
      <alignment horizontal="left" vertical="center" wrapText="1" indent="1"/>
    </xf>
    <xf numFmtId="0" fontId="0" fillId="0" borderId="11" xfId="0" applyBorder="1" applyAlignment="1">
      <alignment horizontal="left" vertical="center" wrapText="1" indent="1"/>
    </xf>
    <xf numFmtId="0" fontId="0" fillId="0" borderId="0" xfId="0" applyAlignment="1">
      <alignment horizontal="left" vertical="center" wrapText="1" indent="1"/>
    </xf>
    <xf numFmtId="0" fontId="0" fillId="0" borderId="15" xfId="0" applyBorder="1" applyAlignment="1">
      <alignment horizontal="left" vertical="center" wrapText="1" indent="1"/>
    </xf>
    <xf numFmtId="0" fontId="0" fillId="0" borderId="12" xfId="0" applyBorder="1" applyAlignment="1">
      <alignment horizontal="left" vertical="center" wrapText="1" indent="1"/>
    </xf>
    <xf numFmtId="0" fontId="0" fillId="0" borderId="13" xfId="0" applyBorder="1" applyAlignment="1">
      <alignment horizontal="left" vertical="center" wrapText="1" indent="1"/>
    </xf>
    <xf numFmtId="0" fontId="0" fillId="0" borderId="17" xfId="0" applyBorder="1" applyAlignment="1">
      <alignment horizontal="left" vertical="center" wrapText="1" indent="1"/>
    </xf>
    <xf numFmtId="0" fontId="31" fillId="0" borderId="18" xfId="0" applyFont="1" applyBorder="1" applyAlignment="1">
      <alignment horizontal="center" vertical="center"/>
    </xf>
    <xf numFmtId="0" fontId="31" fillId="0" borderId="18" xfId="0" applyFont="1" applyBorder="1">
      <alignment vertical="center"/>
    </xf>
    <xf numFmtId="0" fontId="34" fillId="0" borderId="0" xfId="0" applyFont="1">
      <alignment vertical="center"/>
    </xf>
    <xf numFmtId="0" fontId="109" fillId="0" borderId="0" xfId="0" applyFont="1">
      <alignment vertical="center"/>
    </xf>
    <xf numFmtId="0" fontId="109" fillId="26" borderId="34" xfId="0" applyFont="1" applyFill="1" applyBorder="1" applyAlignment="1">
      <alignment horizontal="center" vertical="center" wrapText="1"/>
    </xf>
    <xf numFmtId="0" fontId="109" fillId="0" borderId="12" xfId="0" applyFont="1" applyBorder="1" applyAlignment="1">
      <alignment vertical="center" wrapText="1"/>
    </xf>
    <xf numFmtId="0" fontId="110" fillId="0" borderId="17" xfId="0" applyFont="1" applyBorder="1" applyAlignment="1">
      <alignment horizontal="left" vertical="top" wrapText="1"/>
    </xf>
    <xf numFmtId="0" fontId="109" fillId="0" borderId="11" xfId="0" applyFont="1" applyBorder="1">
      <alignment vertical="center"/>
    </xf>
    <xf numFmtId="0" fontId="110" fillId="0" borderId="15" xfId="0" applyFont="1" applyBorder="1" applyAlignment="1">
      <alignment horizontal="left" vertical="top" wrapText="1"/>
    </xf>
    <xf numFmtId="0" fontId="109" fillId="0" borderId="18" xfId="0" applyFont="1" applyBorder="1" applyAlignment="1">
      <alignment horizontal="center" vertical="center"/>
    </xf>
    <xf numFmtId="0" fontId="109" fillId="0" borderId="18" xfId="0" applyFont="1" applyBorder="1">
      <alignment vertical="center"/>
    </xf>
    <xf numFmtId="0" fontId="33" fillId="0" borderId="11" xfId="0" applyFont="1" applyBorder="1" applyAlignment="1">
      <alignment horizontal="center" vertical="center"/>
    </xf>
    <xf numFmtId="0" fontId="33" fillId="0" borderId="0" xfId="0" applyFont="1" applyAlignment="1">
      <alignment horizontal="center" vertical="center"/>
    </xf>
    <xf numFmtId="0" fontId="0" fillId="0" borderId="15" xfId="0" applyBorder="1" applyAlignment="1">
      <alignment horizontal="right" vertical="center"/>
    </xf>
    <xf numFmtId="0" fontId="0" fillId="0" borderId="16" xfId="0" applyBorder="1" applyAlignment="1">
      <alignment horizontal="left" vertical="center" wrapText="1" indent="1"/>
    </xf>
    <xf numFmtId="0" fontId="0" fillId="0" borderId="0" xfId="0" applyAlignment="1">
      <alignment horizontal="left" vertical="center" wrapText="1"/>
    </xf>
    <xf numFmtId="57" fontId="111" fillId="0" borderId="18" xfId="0" applyNumberFormat="1" applyFont="1" applyBorder="1" applyAlignment="1">
      <alignment vertical="top" wrapText="1"/>
    </xf>
    <xf numFmtId="0" fontId="111" fillId="0" borderId="18" xfId="0" applyFont="1" applyBorder="1" applyAlignment="1">
      <alignment horizontal="left" vertical="top" wrapText="1"/>
    </xf>
    <xf numFmtId="0" fontId="34" fillId="0" borderId="0" xfId="0" applyFont="1" applyAlignment="1">
      <alignment horizontal="left" vertical="center"/>
    </xf>
    <xf numFmtId="0" fontId="34" fillId="0" borderId="17" xfId="0" applyFont="1" applyBorder="1" applyAlignment="1">
      <alignment vertical="center" wrapText="1"/>
    </xf>
    <xf numFmtId="0" fontId="34" fillId="0" borderId="0" xfId="0" applyFont="1" applyAlignment="1">
      <alignment horizontal="center" vertical="center"/>
    </xf>
    <xf numFmtId="0" fontId="34" fillId="0" borderId="0" xfId="0" applyFont="1" applyAlignment="1">
      <alignment vertical="center" shrinkToFit="1"/>
    </xf>
    <xf numFmtId="0" fontId="34" fillId="0" borderId="0" xfId="0" applyFont="1" applyAlignment="1">
      <alignment vertical="center" wrapText="1"/>
    </xf>
    <xf numFmtId="0" fontId="34" fillId="0" borderId="10" xfId="0" applyFont="1" applyBorder="1">
      <alignment vertical="center"/>
    </xf>
    <xf numFmtId="0" fontId="34" fillId="0" borderId="13" xfId="0" applyFont="1" applyBorder="1">
      <alignment vertical="center"/>
    </xf>
    <xf numFmtId="0" fontId="36" fillId="10" borderId="0" xfId="0" applyFont="1" applyFill="1">
      <alignment vertical="center"/>
    </xf>
    <xf numFmtId="0" fontId="34" fillId="10" borderId="0" xfId="0" applyFont="1" applyFill="1">
      <alignment vertical="center"/>
    </xf>
    <xf numFmtId="0" fontId="34" fillId="20" borderId="0" xfId="0" applyFont="1" applyFill="1">
      <alignment vertical="center"/>
    </xf>
    <xf numFmtId="0" fontId="34" fillId="0" borderId="0" xfId="0" applyFont="1" applyAlignment="1">
      <alignment horizontal="centerContinuous" vertical="center"/>
    </xf>
    <xf numFmtId="0" fontId="67" fillId="20" borderId="0" xfId="0" applyFont="1" applyFill="1">
      <alignment vertical="center"/>
    </xf>
    <xf numFmtId="0" fontId="34" fillId="0" borderId="0" xfId="0" applyFont="1" applyAlignment="1">
      <alignment horizontal="right" vertical="center"/>
    </xf>
    <xf numFmtId="0" fontId="68" fillId="20" borderId="0" xfId="0" applyFont="1" applyFill="1">
      <alignment vertical="center"/>
    </xf>
    <xf numFmtId="0" fontId="34" fillId="0" borderId="0" xfId="0" applyFont="1" applyAlignment="1">
      <alignment horizontal="distributed" vertical="center"/>
    </xf>
    <xf numFmtId="0" fontId="34" fillId="0" borderId="0" xfId="0" applyFont="1" applyAlignment="1">
      <alignment horizontal="distributed" vertical="center" shrinkToFit="1"/>
    </xf>
    <xf numFmtId="0" fontId="34" fillId="0" borderId="0" xfId="0" applyFont="1" applyAlignment="1">
      <alignment horizontal="left" vertical="center" indent="1" shrinkToFit="1"/>
    </xf>
    <xf numFmtId="0" fontId="34" fillId="0" borderId="0" xfId="0" applyFont="1" applyAlignment="1">
      <alignment horizontal="left" vertical="center" indent="1"/>
    </xf>
    <xf numFmtId="0" fontId="60" fillId="0" borderId="0" xfId="0" applyFont="1" applyAlignment="1">
      <alignment horizontal="right" vertical="center"/>
    </xf>
    <xf numFmtId="0" fontId="60" fillId="0" borderId="35" xfId="0" applyFont="1" applyBorder="1">
      <alignment vertical="center"/>
    </xf>
    <xf numFmtId="0" fontId="60" fillId="0" borderId="36" xfId="0" applyFont="1" applyBorder="1">
      <alignment vertical="center"/>
    </xf>
    <xf numFmtId="0" fontId="60" fillId="0" borderId="37" xfId="0" applyFont="1" applyBorder="1">
      <alignment vertical="center"/>
    </xf>
    <xf numFmtId="0" fontId="60" fillId="0" borderId="37" xfId="0" applyFont="1" applyBorder="1" applyAlignment="1">
      <alignment horizontal="center" vertical="top"/>
    </xf>
    <xf numFmtId="0" fontId="60" fillId="0" borderId="38" xfId="0" applyFont="1" applyBorder="1" applyAlignment="1">
      <alignment horizontal="center" vertical="top"/>
    </xf>
    <xf numFmtId="0" fontId="60" fillId="0" borderId="36" xfId="0" applyFont="1" applyBorder="1" applyAlignment="1">
      <alignment horizontal="center" vertical="top"/>
    </xf>
    <xf numFmtId="0" fontId="60" fillId="0" borderId="36" xfId="0" applyFont="1" applyBorder="1" applyAlignment="1">
      <alignment vertical="top"/>
    </xf>
    <xf numFmtId="0" fontId="34" fillId="0" borderId="16" xfId="0" applyFont="1" applyBorder="1" applyAlignment="1">
      <alignment horizontal="left" vertical="center" indent="2" shrinkToFit="1"/>
    </xf>
    <xf numFmtId="0" fontId="34" fillId="0" borderId="10" xfId="0" applyFont="1" applyBorder="1" applyAlignment="1">
      <alignment vertical="center" shrinkToFit="1"/>
    </xf>
    <xf numFmtId="0" fontId="34" fillId="0" borderId="14" xfId="0" applyFont="1" applyBorder="1" applyAlignment="1">
      <alignment vertical="center" shrinkToFit="1"/>
    </xf>
    <xf numFmtId="0" fontId="34" fillId="0" borderId="11" xfId="0" applyFont="1" applyBorder="1">
      <alignment vertical="center"/>
    </xf>
    <xf numFmtId="0" fontId="34" fillId="0" borderId="15" xfId="0" applyFont="1" applyBorder="1">
      <alignment vertical="center"/>
    </xf>
    <xf numFmtId="0" fontId="34" fillId="0" borderId="17" xfId="0" applyFont="1" applyBorder="1">
      <alignment vertical="center"/>
    </xf>
    <xf numFmtId="0" fontId="34" fillId="0" borderId="39" xfId="0" applyFont="1" applyBorder="1" applyAlignment="1">
      <alignment horizontal="right" vertical="center"/>
    </xf>
    <xf numFmtId="0" fontId="34" fillId="0" borderId="40" xfId="0" applyFont="1" applyBorder="1" applyAlignment="1">
      <alignment horizontal="center" vertical="center"/>
    </xf>
    <xf numFmtId="0" fontId="34" fillId="0" borderId="39" xfId="0" applyFont="1" applyBorder="1">
      <alignment vertical="center"/>
    </xf>
    <xf numFmtId="0" fontId="34" fillId="0" borderId="40" xfId="0" applyFont="1" applyBorder="1">
      <alignment vertical="center"/>
    </xf>
    <xf numFmtId="0" fontId="34" fillId="0" borderId="16" xfId="0" applyFont="1" applyBorder="1" applyAlignment="1">
      <alignment vertical="center" wrapText="1"/>
    </xf>
    <xf numFmtId="0" fontId="34" fillId="0" borderId="11" xfId="0" applyFont="1" applyBorder="1" applyAlignment="1">
      <alignment vertical="center" wrapText="1"/>
    </xf>
    <xf numFmtId="0" fontId="34" fillId="0" borderId="11" xfId="0" applyFont="1" applyBorder="1" applyAlignment="1">
      <alignment horizontal="left" vertical="center" wrapText="1" indent="1"/>
    </xf>
    <xf numFmtId="0" fontId="34" fillId="0" borderId="12" xfId="0" applyFont="1" applyBorder="1">
      <alignment vertical="center"/>
    </xf>
    <xf numFmtId="0" fontId="28" fillId="0" borderId="16" xfId="0" applyFont="1" applyBorder="1" applyAlignment="1">
      <alignment vertical="center" shrinkToFit="1"/>
    </xf>
    <xf numFmtId="0" fontId="28" fillId="0" borderId="10" xfId="0" applyFont="1" applyBorder="1" applyAlignment="1">
      <alignment vertical="center" shrinkToFit="1"/>
    </xf>
    <xf numFmtId="0" fontId="34" fillId="0" borderId="14" xfId="0" applyFont="1" applyBorder="1">
      <alignment vertical="center"/>
    </xf>
    <xf numFmtId="0" fontId="34" fillId="0" borderId="16" xfId="0" applyFont="1" applyBorder="1" applyAlignment="1">
      <alignment horizontal="left" vertical="center" wrapText="1" indent="1"/>
    </xf>
    <xf numFmtId="0" fontId="34" fillId="0" borderId="10" xfId="0" applyFont="1" applyBorder="1" applyAlignment="1">
      <alignment horizontal="left" vertical="center" wrapText="1" indent="1"/>
    </xf>
    <xf numFmtId="0" fontId="34" fillId="0" borderId="14" xfId="0" applyFont="1" applyBorder="1" applyAlignment="1">
      <alignment horizontal="left" vertical="center" wrapText="1" indent="1"/>
    </xf>
    <xf numFmtId="0" fontId="34" fillId="0" borderId="0" xfId="0" applyFont="1" applyAlignment="1">
      <alignment horizontal="left" vertical="center" wrapText="1"/>
    </xf>
    <xf numFmtId="0" fontId="34" fillId="0" borderId="0" xfId="0" applyFont="1" applyAlignment="1">
      <alignment horizontal="left" vertical="center" wrapText="1" indent="1"/>
    </xf>
    <xf numFmtId="0" fontId="34" fillId="0" borderId="15" xfId="0" applyFont="1" applyBorder="1" applyAlignment="1">
      <alignment horizontal="left" vertical="center" wrapText="1" indent="1"/>
    </xf>
    <xf numFmtId="0" fontId="34" fillId="0" borderId="12" xfId="0" applyFont="1" applyBorder="1" applyAlignment="1">
      <alignment horizontal="left" vertical="center" wrapText="1" indent="1"/>
    </xf>
    <xf numFmtId="0" fontId="34" fillId="0" borderId="13" xfId="0" applyFont="1" applyBorder="1" applyAlignment="1">
      <alignment horizontal="left" vertical="center" wrapText="1" indent="1"/>
    </xf>
    <xf numFmtId="0" fontId="34" fillId="0" borderId="17" xfId="0" applyFont="1" applyBorder="1" applyAlignment="1">
      <alignment horizontal="left" vertical="center" wrapText="1" indent="1"/>
    </xf>
    <xf numFmtId="0" fontId="32" fillId="0" borderId="0" xfId="0" applyFont="1" applyAlignment="1">
      <alignment horizontal="center" vertical="center"/>
    </xf>
    <xf numFmtId="0" fontId="0" fillId="21" borderId="14" xfId="0" applyFill="1" applyBorder="1">
      <alignment vertical="center"/>
    </xf>
    <xf numFmtId="0" fontId="0" fillId="21" borderId="12" xfId="0" applyFill="1" applyBorder="1">
      <alignment vertical="center"/>
    </xf>
    <xf numFmtId="0" fontId="0" fillId="21" borderId="13" xfId="0" applyFill="1" applyBorder="1">
      <alignment vertical="center"/>
    </xf>
    <xf numFmtId="0" fontId="0" fillId="21" borderId="17" xfId="0" applyFill="1" applyBorder="1">
      <alignment vertical="center"/>
    </xf>
    <xf numFmtId="176" fontId="34" fillId="21" borderId="10" xfId="0" applyNumberFormat="1" applyFont="1" applyFill="1" applyBorder="1" applyAlignment="1">
      <alignment vertical="center" wrapText="1" shrinkToFit="1"/>
    </xf>
    <xf numFmtId="0" fontId="34" fillId="0" borderId="14" xfId="0" applyFont="1" applyBorder="1" applyAlignment="1">
      <alignment horizontal="left" vertical="center" indent="2" shrinkToFit="1"/>
    </xf>
    <xf numFmtId="0" fontId="34" fillId="0" borderId="0" xfId="0" applyFont="1" applyAlignment="1">
      <alignment horizontal="distributed" vertical="center" indent="1"/>
    </xf>
    <xf numFmtId="182" fontId="34" fillId="0" borderId="0" xfId="0" applyNumberFormat="1" applyFont="1">
      <alignment vertical="center"/>
    </xf>
    <xf numFmtId="0" fontId="34" fillId="0" borderId="0" xfId="0" applyFont="1" applyAlignment="1">
      <alignment horizontal="center" vertical="center" textRotation="255"/>
    </xf>
    <xf numFmtId="5" fontId="34" fillId="0" borderId="0" xfId="0" applyNumberFormat="1" applyFont="1">
      <alignment vertical="center"/>
    </xf>
    <xf numFmtId="0" fontId="8" fillId="0" borderId="0" xfId="0" applyFont="1" applyAlignment="1">
      <alignment horizontal="centerContinuous" vertical="center"/>
    </xf>
    <xf numFmtId="0" fontId="45" fillId="0" borderId="0" xfId="0" applyFont="1">
      <alignment vertical="center"/>
    </xf>
    <xf numFmtId="0" fontId="109" fillId="0" borderId="41" xfId="0" applyFont="1" applyBorder="1" applyAlignment="1">
      <alignment horizontal="center" vertical="center"/>
    </xf>
    <xf numFmtId="0" fontId="111" fillId="0" borderId="41" xfId="0" applyFont="1" applyBorder="1" applyAlignment="1">
      <alignment horizontal="left" vertical="top" wrapText="1"/>
    </xf>
    <xf numFmtId="0" fontId="109" fillId="0" borderId="42" xfId="0" applyFont="1" applyBorder="1" applyAlignment="1">
      <alignment horizontal="center" vertical="center"/>
    </xf>
    <xf numFmtId="0" fontId="111" fillId="0" borderId="42" xfId="0" applyFont="1" applyBorder="1" applyAlignment="1">
      <alignment horizontal="left" vertical="top" wrapText="1"/>
    </xf>
    <xf numFmtId="0" fontId="109" fillId="0" borderId="43" xfId="0" applyFont="1" applyBorder="1" applyAlignment="1">
      <alignment horizontal="center" vertical="center"/>
    </xf>
    <xf numFmtId="0" fontId="111" fillId="0" borderId="43" xfId="0" applyFont="1" applyBorder="1" applyAlignment="1">
      <alignment horizontal="left" vertical="top" wrapText="1"/>
    </xf>
    <xf numFmtId="0" fontId="111" fillId="0" borderId="42" xfId="0" applyFont="1" applyBorder="1" applyAlignment="1">
      <alignment vertical="center" wrapText="1"/>
    </xf>
    <xf numFmtId="0" fontId="63" fillId="6" borderId="0" xfId="0" applyFont="1" applyFill="1">
      <alignment vertical="center"/>
    </xf>
    <xf numFmtId="0" fontId="83" fillId="0" borderId="26" xfId="0" applyFont="1" applyBorder="1">
      <alignment vertical="center"/>
    </xf>
    <xf numFmtId="0" fontId="2" fillId="0" borderId="26" xfId="0" applyFont="1" applyBorder="1">
      <alignment vertical="center"/>
    </xf>
    <xf numFmtId="0" fontId="5" fillId="0" borderId="26"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6" xfId="0" applyFont="1" applyBorder="1" applyAlignment="1" applyProtection="1">
      <alignment horizontal="center" vertical="center" shrinkToFit="1"/>
      <protection locked="0"/>
    </xf>
    <xf numFmtId="0" fontId="81" fillId="27" borderId="0" xfId="0" applyFont="1" applyFill="1">
      <alignment vertical="center"/>
    </xf>
    <xf numFmtId="0" fontId="83" fillId="0" borderId="26" xfId="0" applyFont="1" applyBorder="1" applyAlignment="1">
      <alignment horizontal="left" vertical="center" indent="1"/>
    </xf>
    <xf numFmtId="0" fontId="83" fillId="0" borderId="26" xfId="0" applyFont="1" applyBorder="1" applyAlignment="1">
      <alignment horizontal="center" vertical="center"/>
    </xf>
    <xf numFmtId="0" fontId="79" fillId="27" borderId="44" xfId="0" applyFont="1" applyFill="1" applyBorder="1">
      <alignment vertical="center"/>
    </xf>
    <xf numFmtId="0" fontId="35" fillId="27" borderId="45" xfId="0" applyFont="1" applyFill="1" applyBorder="1">
      <alignment vertical="center"/>
    </xf>
    <xf numFmtId="0" fontId="36" fillId="27" borderId="45" xfId="0" applyFont="1" applyFill="1" applyBorder="1" applyAlignment="1">
      <alignment vertical="center" shrinkToFit="1"/>
    </xf>
    <xf numFmtId="0" fontId="35" fillId="27" borderId="46" xfId="0" applyFont="1" applyFill="1" applyBorder="1">
      <alignment vertical="center"/>
    </xf>
    <xf numFmtId="0" fontId="31" fillId="27" borderId="0" xfId="0" applyFont="1" applyFill="1">
      <alignment vertical="center"/>
    </xf>
    <xf numFmtId="0" fontId="2" fillId="0" borderId="26" xfId="0" applyFont="1" applyBorder="1" applyAlignment="1">
      <alignment horizontal="left" vertical="center" indent="1" shrinkToFit="1"/>
    </xf>
    <xf numFmtId="0" fontId="83" fillId="0" borderId="26" xfId="0" applyFont="1" applyBorder="1" applyAlignment="1">
      <alignment horizontal="left" vertical="center" indent="1" shrinkToFit="1"/>
    </xf>
    <xf numFmtId="0" fontId="78" fillId="27" borderId="45" xfId="0" applyFont="1" applyFill="1" applyBorder="1">
      <alignment vertical="center"/>
    </xf>
    <xf numFmtId="0" fontId="35" fillId="28" borderId="26" xfId="0" applyFont="1" applyFill="1" applyBorder="1" applyAlignment="1">
      <alignment horizontal="center" vertical="center"/>
    </xf>
    <xf numFmtId="0" fontId="2" fillId="0" borderId="47" xfId="0" applyFont="1" applyBorder="1" applyAlignment="1">
      <alignment horizontal="left" vertical="center" indent="1" shrinkToFit="1"/>
    </xf>
    <xf numFmtId="0" fontId="31" fillId="0" borderId="17" xfId="0" applyFont="1" applyBorder="1">
      <alignment vertical="center"/>
    </xf>
    <xf numFmtId="0" fontId="28" fillId="0" borderId="12" xfId="0" applyFont="1" applyBorder="1" applyAlignment="1">
      <alignment vertical="center" shrinkToFit="1"/>
    </xf>
    <xf numFmtId="0" fontId="112" fillId="0" borderId="17" xfId="0" applyFont="1" applyBorder="1" applyAlignment="1">
      <alignment horizontal="center" vertical="center"/>
    </xf>
    <xf numFmtId="0" fontId="85" fillId="0" borderId="0" xfId="0" applyFont="1">
      <alignment vertical="center"/>
    </xf>
    <xf numFmtId="0" fontId="85" fillId="0" borderId="13" xfId="0" applyFont="1" applyBorder="1">
      <alignment vertical="center"/>
    </xf>
    <xf numFmtId="0" fontId="45" fillId="0" borderId="13" xfId="0" applyFont="1" applyBorder="1">
      <alignment vertical="center"/>
    </xf>
    <xf numFmtId="0" fontId="109" fillId="0" borderId="17" xfId="0" applyFont="1" applyBorder="1" applyAlignment="1">
      <alignment vertical="center" wrapText="1"/>
    </xf>
    <xf numFmtId="0" fontId="109" fillId="0" borderId="48" xfId="0" applyFont="1" applyBorder="1" applyAlignment="1">
      <alignment horizontal="center" vertical="center"/>
    </xf>
    <xf numFmtId="0" fontId="29" fillId="29" borderId="0" xfId="0" applyFont="1" applyFill="1">
      <alignment vertical="center"/>
    </xf>
    <xf numFmtId="0" fontId="0" fillId="30" borderId="0" xfId="0" applyFill="1">
      <alignment vertical="center"/>
    </xf>
    <xf numFmtId="14" fontId="110" fillId="0" borderId="13" xfId="0" applyNumberFormat="1" applyFont="1" applyBorder="1" applyAlignment="1">
      <alignment horizontal="right" vertical="center"/>
    </xf>
    <xf numFmtId="0" fontId="5" fillId="0" borderId="26" xfId="0" applyFont="1" applyBorder="1" applyAlignment="1">
      <alignment horizontal="center" vertical="center"/>
    </xf>
    <xf numFmtId="176" fontId="0" fillId="28" borderId="49" xfId="0" applyNumberFormat="1" applyFill="1" applyBorder="1" applyAlignment="1">
      <alignment horizontal="left" vertical="center"/>
    </xf>
    <xf numFmtId="0" fontId="36" fillId="0" borderId="26" xfId="0" applyFont="1" applyBorder="1" applyAlignment="1">
      <alignment horizontal="center" vertical="center"/>
    </xf>
    <xf numFmtId="0" fontId="29" fillId="0" borderId="37" xfId="0" applyFont="1" applyBorder="1">
      <alignment vertical="center"/>
    </xf>
    <xf numFmtId="0" fontId="29" fillId="31" borderId="36" xfId="0" applyFont="1" applyFill="1" applyBorder="1">
      <alignment vertical="center"/>
    </xf>
    <xf numFmtId="0" fontId="29" fillId="31" borderId="50" xfId="0" applyFont="1" applyFill="1" applyBorder="1" applyAlignment="1">
      <alignment horizontal="left" vertical="center" shrinkToFit="1"/>
    </xf>
    <xf numFmtId="0" fontId="93" fillId="0" borderId="0" xfId="0" applyFont="1" applyAlignment="1">
      <alignment horizontal="left" vertical="center"/>
    </xf>
    <xf numFmtId="0" fontId="31" fillId="31" borderId="18" xfId="0" applyFont="1" applyFill="1" applyBorder="1">
      <alignment vertical="center"/>
    </xf>
    <xf numFmtId="0" fontId="31" fillId="31" borderId="18" xfId="0" applyFont="1" applyFill="1" applyBorder="1" applyAlignment="1">
      <alignment horizontal="left" vertical="center"/>
    </xf>
    <xf numFmtId="0" fontId="0" fillId="31" borderId="18" xfId="0" applyFill="1" applyBorder="1" applyAlignment="1">
      <alignment vertical="center" wrapText="1"/>
    </xf>
    <xf numFmtId="0" fontId="34" fillId="31" borderId="18" xfId="0" applyFont="1" applyFill="1" applyBorder="1" applyAlignment="1">
      <alignment vertical="center" wrapText="1"/>
    </xf>
    <xf numFmtId="0" fontId="35" fillId="0" borderId="26" xfId="0" applyFont="1" applyBorder="1" applyAlignment="1">
      <alignment horizontal="center" vertical="center"/>
    </xf>
    <xf numFmtId="0" fontId="28" fillId="0" borderId="14" xfId="0" applyFont="1" applyBorder="1" applyAlignment="1">
      <alignment vertical="center" shrinkToFit="1"/>
    </xf>
    <xf numFmtId="0" fontId="28" fillId="0" borderId="17" xfId="0" applyFont="1" applyBorder="1" applyAlignment="1">
      <alignment vertical="center" shrinkToFit="1"/>
    </xf>
    <xf numFmtId="5" fontId="34" fillId="0" borderId="0" xfId="0" applyNumberFormat="1" applyFont="1" applyAlignment="1">
      <alignment horizontal="left" vertical="center" wrapText="1"/>
    </xf>
    <xf numFmtId="0" fontId="94" fillId="0" borderId="0" xfId="0" applyFont="1">
      <alignment vertical="center"/>
    </xf>
    <xf numFmtId="0" fontId="94" fillId="20" borderId="0" xfId="0" applyFont="1" applyFill="1">
      <alignment vertical="center"/>
    </xf>
    <xf numFmtId="0" fontId="96" fillId="0" borderId="0" xfId="0" applyFont="1" applyAlignment="1">
      <alignment horizontal="centerContinuous" vertical="center"/>
    </xf>
    <xf numFmtId="0" fontId="94" fillId="0" borderId="0" xfId="0" applyFont="1" applyAlignment="1">
      <alignment horizontal="centerContinuous" vertical="center"/>
    </xf>
    <xf numFmtId="0" fontId="97" fillId="20" borderId="0" xfId="0" applyFont="1" applyFill="1">
      <alignment vertical="center"/>
    </xf>
    <xf numFmtId="0" fontId="94" fillId="0" borderId="0" xfId="0" applyFont="1" applyAlignment="1">
      <alignment horizontal="right" vertical="center"/>
    </xf>
    <xf numFmtId="0" fontId="98" fillId="20" borderId="0" xfId="0" applyFont="1" applyFill="1">
      <alignment vertical="center"/>
    </xf>
    <xf numFmtId="0" fontId="94" fillId="0" borderId="0" xfId="0" applyFont="1" applyAlignment="1">
      <alignment horizontal="distributed" vertical="center"/>
    </xf>
    <xf numFmtId="0" fontId="94" fillId="0" borderId="0" xfId="0" applyFont="1" applyAlignment="1">
      <alignment horizontal="center" vertical="center"/>
    </xf>
    <xf numFmtId="5" fontId="94" fillId="0" borderId="0" xfId="0" applyNumberFormat="1" applyFont="1">
      <alignment vertical="center"/>
    </xf>
    <xf numFmtId="0" fontId="113" fillId="20" borderId="0" xfId="0" applyFont="1" applyFill="1">
      <alignment vertical="center"/>
    </xf>
    <xf numFmtId="0" fontId="94" fillId="0" borderId="0" xfId="0" applyFont="1" applyAlignment="1">
      <alignment vertical="center" wrapText="1"/>
    </xf>
    <xf numFmtId="0" fontId="94" fillId="0" borderId="0" xfId="0" applyFont="1" applyAlignment="1">
      <alignment horizontal="distributed" vertical="center" shrinkToFit="1"/>
    </xf>
    <xf numFmtId="0" fontId="94" fillId="0" borderId="0" xfId="0" applyFont="1" applyAlignment="1">
      <alignment horizontal="left" vertical="center" indent="1" shrinkToFit="1"/>
    </xf>
    <xf numFmtId="0" fontId="99" fillId="0" borderId="0" xfId="0" applyFont="1">
      <alignment vertical="center"/>
    </xf>
    <xf numFmtId="0" fontId="94" fillId="0" borderId="0" xfId="0" applyFont="1" applyAlignment="1">
      <alignment horizontal="left" vertical="center" indent="1"/>
    </xf>
    <xf numFmtId="0" fontId="114" fillId="20" borderId="0" xfId="0" applyFont="1" applyFill="1">
      <alignment vertical="center"/>
    </xf>
    <xf numFmtId="0" fontId="36" fillId="32" borderId="0" xfId="0" applyFont="1" applyFill="1">
      <alignment vertical="center"/>
    </xf>
    <xf numFmtId="0" fontId="36" fillId="32" borderId="0" xfId="0" applyFont="1" applyFill="1" applyAlignment="1">
      <alignment vertical="top" wrapText="1"/>
    </xf>
    <xf numFmtId="0" fontId="34" fillId="32" borderId="0" xfId="0" applyFont="1" applyFill="1">
      <alignment vertical="center"/>
    </xf>
    <xf numFmtId="0" fontId="34" fillId="33" borderId="0" xfId="0" applyFont="1" applyFill="1">
      <alignment vertical="center"/>
    </xf>
    <xf numFmtId="0" fontId="68" fillId="33" borderId="0" xfId="0" applyFont="1" applyFill="1">
      <alignment vertical="center"/>
    </xf>
    <xf numFmtId="41" fontId="34" fillId="0" borderId="0" xfId="0" applyNumberFormat="1" applyFont="1" applyAlignment="1">
      <alignment horizontal="right" vertical="center"/>
    </xf>
    <xf numFmtId="0" fontId="34" fillId="31" borderId="13" xfId="0" applyFont="1" applyFill="1" applyBorder="1">
      <alignment vertical="center"/>
    </xf>
    <xf numFmtId="0" fontId="35" fillId="33" borderId="0" xfId="0" applyFont="1" applyFill="1">
      <alignment vertical="center"/>
    </xf>
    <xf numFmtId="0" fontId="0" fillId="21" borderId="51" xfId="0" applyFill="1" applyBorder="1" applyAlignment="1">
      <alignment horizontal="right" vertical="center"/>
    </xf>
    <xf numFmtId="0" fontId="31" fillId="0" borderId="15" xfId="0" applyFont="1" applyBorder="1" applyAlignment="1">
      <alignment horizontal="left" vertical="center" wrapText="1"/>
    </xf>
    <xf numFmtId="0" fontId="109" fillId="0" borderId="34" xfId="0" applyFont="1" applyBorder="1" applyAlignment="1">
      <alignment vertical="center" shrinkToFit="1"/>
    </xf>
    <xf numFmtId="183" fontId="109" fillId="31" borderId="40" xfId="0" applyNumberFormat="1" applyFont="1" applyFill="1" applyBorder="1" applyAlignment="1">
      <alignment horizontal="center" vertical="center"/>
    </xf>
    <xf numFmtId="0" fontId="109" fillId="31" borderId="40" xfId="0" applyFont="1" applyFill="1" applyBorder="1" applyAlignment="1">
      <alignment horizontal="center" vertical="center"/>
    </xf>
    <xf numFmtId="0" fontId="115" fillId="20" borderId="0" xfId="0" applyFont="1" applyFill="1">
      <alignment vertical="center"/>
    </xf>
    <xf numFmtId="176" fontId="35" fillId="0" borderId="31" xfId="0" applyNumberFormat="1" applyFont="1" applyBorder="1" applyAlignment="1">
      <alignment horizontal="left" vertical="center" indent="1"/>
    </xf>
    <xf numFmtId="0" fontId="35" fillId="31" borderId="26" xfId="0" applyFont="1" applyFill="1" applyBorder="1" applyAlignment="1" applyProtection="1">
      <alignment horizontal="center" vertical="center"/>
      <protection locked="0"/>
    </xf>
    <xf numFmtId="0" fontId="35" fillId="0" borderId="26" xfId="0" applyFont="1" applyBorder="1" applyAlignment="1">
      <alignment horizontal="left" vertical="center" indent="1" shrinkToFit="1"/>
    </xf>
    <xf numFmtId="0" fontId="35" fillId="0" borderId="52" xfId="0" applyFont="1" applyBorder="1" applyAlignment="1">
      <alignment horizontal="left" vertical="center" indent="1" shrinkToFit="1"/>
    </xf>
    <xf numFmtId="0" fontId="0" fillId="21" borderId="26" xfId="0" applyFill="1" applyBorder="1" applyAlignment="1" applyProtection="1">
      <alignment horizontal="right" vertical="center"/>
      <protection locked="0"/>
    </xf>
    <xf numFmtId="0" fontId="36" fillId="21" borderId="26" xfId="0" applyFont="1" applyFill="1" applyBorder="1" applyAlignment="1" applyProtection="1">
      <alignment vertical="center" shrinkToFit="1"/>
      <protection locked="0"/>
    </xf>
    <xf numFmtId="38" fontId="46" fillId="28" borderId="40" xfId="34" applyFont="1" applyFill="1" applyBorder="1">
      <alignment vertical="center"/>
    </xf>
    <xf numFmtId="177" fontId="35" fillId="21" borderId="26" xfId="0" applyNumberFormat="1" applyFont="1" applyFill="1" applyBorder="1" applyProtection="1">
      <alignment vertical="center"/>
      <protection locked="0"/>
    </xf>
    <xf numFmtId="0" fontId="35" fillId="21" borderId="26" xfId="0" applyFont="1" applyFill="1" applyBorder="1" applyAlignment="1" applyProtection="1">
      <alignment vertical="center" shrinkToFit="1"/>
      <protection locked="0"/>
    </xf>
    <xf numFmtId="0" fontId="70" fillId="31" borderId="26" xfId="0" applyFont="1" applyFill="1" applyBorder="1" applyAlignment="1" applyProtection="1">
      <alignment horizontal="center" vertical="center"/>
      <protection locked="0"/>
    </xf>
    <xf numFmtId="0" fontId="0" fillId="0" borderId="49" xfId="0" applyBorder="1" applyAlignment="1" applyProtection="1">
      <alignment horizontal="left" vertical="center"/>
      <protection locked="0"/>
    </xf>
    <xf numFmtId="0" fontId="5" fillId="21" borderId="31" xfId="0" applyFont="1" applyFill="1" applyBorder="1" applyAlignment="1" applyProtection="1">
      <alignment horizontal="center" vertical="center"/>
      <protection locked="0"/>
    </xf>
    <xf numFmtId="0" fontId="5" fillId="21" borderId="53" xfId="0" applyFont="1" applyFill="1" applyBorder="1" applyAlignment="1" applyProtection="1">
      <alignment horizontal="center" vertical="center"/>
      <protection locked="0"/>
    </xf>
    <xf numFmtId="0" fontId="5" fillId="21" borderId="54" xfId="0" applyFont="1" applyFill="1" applyBorder="1" applyAlignment="1" applyProtection="1">
      <alignment horizontal="center" vertical="center"/>
      <protection locked="0"/>
    </xf>
    <xf numFmtId="0" fontId="116" fillId="20" borderId="24" xfId="0" applyFont="1" applyFill="1" applyBorder="1" applyAlignment="1" applyProtection="1">
      <alignment horizontal="left" vertical="center" indent="1" shrinkToFit="1"/>
      <protection locked="0"/>
    </xf>
    <xf numFmtId="0" fontId="112" fillId="0" borderId="0" xfId="0" applyFont="1">
      <alignment vertical="center"/>
    </xf>
    <xf numFmtId="0" fontId="112" fillId="0" borderId="0" xfId="0" applyFont="1" applyAlignment="1">
      <alignment horizontal="left" vertical="center"/>
    </xf>
    <xf numFmtId="0" fontId="112" fillId="0" borderId="0" xfId="0" applyFont="1" applyAlignment="1">
      <alignment horizontal="center" vertical="center"/>
    </xf>
    <xf numFmtId="0" fontId="117" fillId="0" borderId="0" xfId="0" applyFont="1">
      <alignment vertical="center"/>
    </xf>
    <xf numFmtId="0" fontId="109" fillId="0" borderId="0" xfId="0" applyFont="1" applyAlignment="1">
      <alignment horizontal="left" vertical="center"/>
    </xf>
    <xf numFmtId="0" fontId="30" fillId="0" borderId="0" xfId="0" applyFont="1">
      <alignment vertical="center"/>
    </xf>
    <xf numFmtId="0" fontId="31" fillId="0" borderId="0" xfId="0" applyFont="1" applyAlignment="1">
      <alignment horizontal="left" vertical="center" wrapText="1"/>
    </xf>
    <xf numFmtId="0" fontId="31" fillId="0" borderId="12" xfId="0" applyFont="1" applyBorder="1" applyAlignment="1">
      <alignment vertical="center" shrinkToFit="1"/>
    </xf>
    <xf numFmtId="0" fontId="0" fillId="0" borderId="0" xfId="0" applyAlignment="1">
      <alignment vertical="top" shrinkToFit="1"/>
    </xf>
    <xf numFmtId="0" fontId="0" fillId="0" borderId="13" xfId="0" applyBorder="1" applyAlignment="1">
      <alignment vertical="top" shrinkToFit="1"/>
    </xf>
    <xf numFmtId="0" fontId="109" fillId="0" borderId="0" xfId="0" applyFont="1" applyAlignment="1">
      <alignment horizontal="center" vertical="center"/>
    </xf>
    <xf numFmtId="176" fontId="5" fillId="31" borderId="22" xfId="0" applyNumberFormat="1" applyFont="1" applyFill="1" applyBorder="1" applyAlignment="1" applyProtection="1">
      <alignment horizontal="left" vertical="center" indent="1"/>
      <protection locked="0"/>
    </xf>
    <xf numFmtId="0" fontId="45" fillId="0" borderId="0" xfId="0" applyFont="1" applyAlignment="1">
      <alignment horizontal="left" vertical="center"/>
    </xf>
    <xf numFmtId="0" fontId="6" fillId="32" borderId="0" xfId="0" applyFont="1" applyFill="1">
      <alignment vertical="center"/>
    </xf>
    <xf numFmtId="0" fontId="0" fillId="32" borderId="0" xfId="0" applyFill="1">
      <alignment vertical="center"/>
    </xf>
    <xf numFmtId="0" fontId="0" fillId="33" borderId="0" xfId="0" applyFill="1">
      <alignment vertical="center"/>
    </xf>
    <xf numFmtId="0" fontId="6" fillId="33" borderId="0" xfId="0" applyFont="1" applyFill="1">
      <alignment vertical="center"/>
    </xf>
    <xf numFmtId="0" fontId="5" fillId="0" borderId="26" xfId="0" applyFont="1" applyBorder="1" applyProtection="1">
      <alignment vertical="center"/>
      <protection locked="0"/>
    </xf>
    <xf numFmtId="0" fontId="35" fillId="0" borderId="26" xfId="0" applyFont="1" applyBorder="1" applyProtection="1">
      <alignment vertical="center"/>
      <protection locked="0"/>
    </xf>
    <xf numFmtId="0" fontId="118" fillId="32" borderId="0" xfId="0" applyFont="1" applyFill="1">
      <alignment vertical="center"/>
    </xf>
    <xf numFmtId="0" fontId="35" fillId="32" borderId="0" xfId="0" applyFont="1" applyFill="1">
      <alignment vertical="center"/>
    </xf>
    <xf numFmtId="0" fontId="119" fillId="32" borderId="0" xfId="0" applyFont="1" applyFill="1">
      <alignment vertical="center"/>
    </xf>
    <xf numFmtId="0" fontId="120" fillId="32" borderId="0" xfId="0" applyFont="1" applyFill="1">
      <alignment vertical="center"/>
    </xf>
    <xf numFmtId="0" fontId="33" fillId="32" borderId="0" xfId="0" applyFont="1" applyFill="1">
      <alignment vertical="center"/>
    </xf>
    <xf numFmtId="0" fontId="29" fillId="33" borderId="0" xfId="0" applyFont="1" applyFill="1">
      <alignment vertical="center"/>
    </xf>
    <xf numFmtId="0" fontId="88" fillId="32" borderId="0" xfId="0" applyFont="1" applyFill="1">
      <alignment vertical="center"/>
    </xf>
    <xf numFmtId="0" fontId="29" fillId="32" borderId="0" xfId="0" applyFont="1" applyFill="1">
      <alignment vertical="center"/>
    </xf>
    <xf numFmtId="0" fontId="88" fillId="32" borderId="38" xfId="0" applyFont="1" applyFill="1" applyBorder="1" applyAlignment="1"/>
    <xf numFmtId="0" fontId="61" fillId="32" borderId="0" xfId="0" applyFont="1" applyFill="1">
      <alignment vertical="center"/>
    </xf>
    <xf numFmtId="0" fontId="45" fillId="0" borderId="0" xfId="0" applyFont="1" applyAlignment="1">
      <alignment horizontal="center"/>
    </xf>
    <xf numFmtId="0" fontId="79" fillId="32" borderId="0" xfId="0" applyFont="1" applyFill="1">
      <alignment vertical="center"/>
    </xf>
    <xf numFmtId="0" fontId="88" fillId="33" borderId="0" xfId="0" applyFont="1" applyFill="1">
      <alignment vertical="center"/>
    </xf>
    <xf numFmtId="0" fontId="41" fillId="33" borderId="0" xfId="0" applyFont="1" applyFill="1">
      <alignment vertical="center"/>
    </xf>
    <xf numFmtId="0" fontId="89" fillId="33" borderId="0" xfId="0" applyFont="1" applyFill="1">
      <alignment vertical="center"/>
    </xf>
    <xf numFmtId="0" fontId="40" fillId="29" borderId="0" xfId="0" applyFont="1" applyFill="1">
      <alignment vertical="center"/>
    </xf>
    <xf numFmtId="0" fontId="109" fillId="33" borderId="0" xfId="0" applyFont="1" applyFill="1">
      <alignment vertical="center"/>
    </xf>
    <xf numFmtId="0" fontId="84" fillId="32" borderId="0" xfId="0" applyFont="1" applyFill="1">
      <alignment vertical="center"/>
    </xf>
    <xf numFmtId="0" fontId="118" fillId="32" borderId="0" xfId="0" applyFont="1" applyFill="1" applyAlignment="1">
      <alignment horizontal="left" vertical="center"/>
    </xf>
    <xf numFmtId="0" fontId="73" fillId="32" borderId="0" xfId="0" applyFont="1" applyFill="1">
      <alignment vertical="center"/>
    </xf>
    <xf numFmtId="0" fontId="28" fillId="32" borderId="0" xfId="0" applyFont="1" applyFill="1">
      <alignment vertical="center"/>
    </xf>
    <xf numFmtId="0" fontId="116" fillId="24" borderId="18" xfId="0" applyFont="1" applyFill="1" applyBorder="1" applyAlignment="1">
      <alignment vertical="center" shrinkToFit="1"/>
    </xf>
    <xf numFmtId="0" fontId="35" fillId="26" borderId="18" xfId="0" applyFont="1" applyFill="1" applyBorder="1">
      <alignment vertical="center"/>
    </xf>
    <xf numFmtId="0" fontId="45" fillId="26" borderId="48" xfId="0" applyFont="1" applyFill="1" applyBorder="1">
      <alignment vertical="center"/>
    </xf>
    <xf numFmtId="0" fontId="0" fillId="26" borderId="48" xfId="0" applyFill="1" applyBorder="1">
      <alignment vertical="center"/>
    </xf>
    <xf numFmtId="0" fontId="63" fillId="26" borderId="0" xfId="0" applyFont="1" applyFill="1">
      <alignment vertical="center"/>
    </xf>
    <xf numFmtId="0" fontId="35" fillId="26" borderId="0" xfId="0" applyFont="1" applyFill="1">
      <alignment vertical="center"/>
    </xf>
    <xf numFmtId="0" fontId="39" fillId="20" borderId="0" xfId="0" applyFont="1" applyFill="1" applyAlignment="1">
      <alignment horizontal="left" vertical="center" indent="1"/>
    </xf>
    <xf numFmtId="0" fontId="39" fillId="20" borderId="0" xfId="0" applyFont="1" applyFill="1" applyAlignment="1">
      <alignment horizontal="left" vertical="center"/>
    </xf>
    <xf numFmtId="0" fontId="105" fillId="20" borderId="0" xfId="0" applyFont="1" applyFill="1" applyAlignment="1">
      <alignment horizontal="left" vertical="center" indent="1"/>
    </xf>
    <xf numFmtId="0" fontId="105" fillId="20" borderId="0" xfId="0" applyFont="1" applyFill="1" applyAlignment="1">
      <alignment horizontal="left" vertical="center"/>
    </xf>
    <xf numFmtId="0" fontId="120" fillId="32" borderId="0" xfId="0" applyFont="1" applyFill="1" applyAlignment="1"/>
    <xf numFmtId="0" fontId="119" fillId="10" borderId="0" xfId="0" applyFont="1" applyFill="1">
      <alignment vertical="center"/>
    </xf>
    <xf numFmtId="0" fontId="119" fillId="32" borderId="0" xfId="0" applyFont="1" applyFill="1" applyAlignment="1">
      <alignment horizontal="left" vertical="center"/>
    </xf>
    <xf numFmtId="0" fontId="121" fillId="0" borderId="0" xfId="0" applyFont="1">
      <alignment vertical="center"/>
    </xf>
    <xf numFmtId="0" fontId="45" fillId="32" borderId="0" xfId="0" applyFont="1" applyFill="1">
      <alignment vertical="center"/>
    </xf>
    <xf numFmtId="0" fontId="122" fillId="32" borderId="0" xfId="0" applyFont="1" applyFill="1" applyAlignment="1">
      <alignment horizontal="left" vertical="center"/>
    </xf>
    <xf numFmtId="0" fontId="31" fillId="0" borderId="13" xfId="0" applyFont="1" applyBorder="1" applyAlignment="1">
      <alignment horizontal="center" vertical="center"/>
    </xf>
    <xf numFmtId="0" fontId="31" fillId="0" borderId="18" xfId="0" applyFont="1" applyBorder="1" applyAlignment="1">
      <alignment vertical="center" wrapText="1"/>
    </xf>
    <xf numFmtId="0" fontId="0" fillId="0" borderId="0" xfId="0" applyAlignment="1">
      <alignment horizontal="left" vertical="center" shrinkToFit="1"/>
    </xf>
    <xf numFmtId="0" fontId="60" fillId="0" borderId="55" xfId="0" applyFont="1" applyBorder="1" applyAlignment="1">
      <alignment vertical="top"/>
    </xf>
    <xf numFmtId="0" fontId="34" fillId="0" borderId="55" xfId="0" applyFont="1" applyBorder="1">
      <alignment vertical="center"/>
    </xf>
    <xf numFmtId="0" fontId="34" fillId="0" borderId="55" xfId="0" applyFont="1" applyBorder="1" applyAlignment="1">
      <alignment vertical="top"/>
    </xf>
    <xf numFmtId="0" fontId="120" fillId="33" borderId="0" xfId="0" applyFont="1" applyFill="1">
      <alignment vertical="center"/>
    </xf>
    <xf numFmtId="0" fontId="31" fillId="0" borderId="13" xfId="0" applyFont="1" applyBorder="1">
      <alignment vertical="center"/>
    </xf>
    <xf numFmtId="0" fontId="107" fillId="0" borderId="13" xfId="0" applyFont="1" applyBorder="1" applyAlignment="1">
      <alignment horizontal="left" vertical="center" wrapText="1"/>
    </xf>
    <xf numFmtId="0" fontId="7" fillId="0" borderId="18" xfId="0" applyFont="1" applyBorder="1" applyAlignment="1">
      <alignment horizontal="center" vertical="center"/>
    </xf>
    <xf numFmtId="0" fontId="7" fillId="0" borderId="18" xfId="0" applyFont="1" applyBorder="1" applyAlignment="1">
      <alignment horizontal="center" vertical="center" wrapText="1"/>
    </xf>
    <xf numFmtId="0" fontId="31" fillId="0" borderId="18" xfId="0" quotePrefix="1" applyFont="1" applyBorder="1" applyAlignment="1">
      <alignment horizontal="center" vertical="center"/>
    </xf>
    <xf numFmtId="0" fontId="0" fillId="0" borderId="18" xfId="0" applyBorder="1">
      <alignment vertical="center"/>
    </xf>
    <xf numFmtId="0" fontId="0" fillId="0" borderId="18" xfId="0" applyBorder="1" applyAlignment="1">
      <alignment vertical="center" wrapText="1"/>
    </xf>
    <xf numFmtId="0" fontId="31" fillId="0" borderId="18" xfId="0" applyFont="1" applyBorder="1" applyAlignment="1">
      <alignment vertical="top"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7" xfId="0" applyBorder="1" applyAlignment="1">
      <alignment vertical="center" wrapText="1"/>
    </xf>
    <xf numFmtId="0" fontId="0" fillId="0" borderId="57" xfId="0" applyBorder="1">
      <alignment vertical="center"/>
    </xf>
    <xf numFmtId="0" fontId="0" fillId="0" borderId="58" xfId="0" applyBorder="1">
      <alignment vertical="center"/>
    </xf>
    <xf numFmtId="0" fontId="0" fillId="0" borderId="59" xfId="0" applyBorder="1" applyAlignment="1">
      <alignment horizontal="center" vertical="center"/>
    </xf>
    <xf numFmtId="0" fontId="0" fillId="0" borderId="60" xfId="0" applyBorder="1">
      <alignment vertical="center"/>
    </xf>
    <xf numFmtId="58" fontId="0" fillId="0" borderId="0" xfId="0" applyNumberFormat="1">
      <alignment vertical="center"/>
    </xf>
    <xf numFmtId="0" fontId="0" fillId="0" borderId="59" xfId="0" applyBorder="1">
      <alignment vertical="center"/>
    </xf>
    <xf numFmtId="0" fontId="0" fillId="0" borderId="59" xfId="0" applyBorder="1" applyAlignment="1">
      <alignment horizontal="left" vertical="center"/>
    </xf>
    <xf numFmtId="176" fontId="0" fillId="0" borderId="0" xfId="0" applyNumberFormat="1">
      <alignment vertical="center"/>
    </xf>
    <xf numFmtId="0" fontId="27" fillId="0" borderId="59" xfId="0" applyFont="1" applyBorder="1" applyAlignment="1">
      <alignment vertical="center" shrinkToFit="1"/>
    </xf>
    <xf numFmtId="176" fontId="0" fillId="0" borderId="60" xfId="0" applyNumberFormat="1" applyBorder="1">
      <alignment vertical="center"/>
    </xf>
    <xf numFmtId="0" fontId="44" fillId="0" borderId="16" xfId="0" applyFont="1" applyBorder="1" applyAlignment="1">
      <alignment horizontal="left" vertical="center" wrapText="1" indent="1" shrinkToFit="1"/>
    </xf>
    <xf numFmtId="0" fontId="44" fillId="0" borderId="61" xfId="0" applyFont="1" applyBorder="1" applyAlignment="1">
      <alignment horizontal="left" vertical="center" indent="1" shrinkToFit="1"/>
    </xf>
    <xf numFmtId="0" fontId="44" fillId="0" borderId="11" xfId="0" applyFont="1" applyBorder="1" applyAlignment="1">
      <alignment horizontal="left" vertical="center" indent="1" shrinkToFit="1"/>
    </xf>
    <xf numFmtId="0" fontId="44" fillId="0" borderId="60" xfId="0" applyFont="1" applyBorder="1" applyAlignment="1">
      <alignment horizontal="left" vertical="center" indent="1" shrinkToFit="1"/>
    </xf>
    <xf numFmtId="0" fontId="44" fillId="0" borderId="12" xfId="0" applyFont="1" applyBorder="1" applyAlignment="1">
      <alignment horizontal="left" vertical="center" indent="1" shrinkToFit="1"/>
    </xf>
    <xf numFmtId="0" fontId="44" fillId="0" borderId="13" xfId="0" applyFont="1" applyBorder="1" applyAlignment="1">
      <alignment horizontal="left" vertical="center" indent="1" shrinkToFit="1"/>
    </xf>
    <xf numFmtId="0" fontId="44" fillId="0" borderId="62" xfId="0" applyFont="1" applyBorder="1" applyAlignment="1">
      <alignment horizontal="left" vertical="center" indent="1" shrinkToFit="1"/>
    </xf>
    <xf numFmtId="0" fontId="33" fillId="0" borderId="0" xfId="0" applyFont="1">
      <alignment vertical="center"/>
    </xf>
    <xf numFmtId="0" fontId="28" fillId="0" borderId="0" xfId="0" applyFont="1">
      <alignment vertical="center"/>
    </xf>
    <xf numFmtId="0" fontId="82" fillId="0" borderId="26" xfId="0" applyFont="1" applyBorder="1" applyAlignment="1">
      <alignment vertical="center" wrapText="1"/>
    </xf>
    <xf numFmtId="0" fontId="0" fillId="0" borderId="56" xfId="0" applyBorder="1">
      <alignment vertical="center"/>
    </xf>
    <xf numFmtId="0" fontId="0" fillId="21" borderId="18" xfId="0" applyFill="1" applyBorder="1" applyAlignment="1">
      <alignment horizontal="center" vertical="center"/>
    </xf>
    <xf numFmtId="178" fontId="0" fillId="0" borderId="13" xfId="0" applyNumberFormat="1" applyBorder="1">
      <alignment vertical="center"/>
    </xf>
    <xf numFmtId="0" fontId="3" fillId="0" borderId="13" xfId="0" applyFont="1"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29" borderId="0" xfId="0" applyFill="1" applyAlignment="1"/>
    <xf numFmtId="0" fontId="1" fillId="0" borderId="0" xfId="44">
      <alignment vertical="center"/>
    </xf>
    <xf numFmtId="0" fontId="135" fillId="0" borderId="0" xfId="44" applyFont="1">
      <alignment vertical="center"/>
    </xf>
    <xf numFmtId="0" fontId="1" fillId="0" borderId="0" xfId="44" applyAlignment="1">
      <alignment horizontal="center" vertical="center"/>
    </xf>
    <xf numFmtId="0" fontId="1" fillId="34" borderId="0" xfId="44" applyFill="1">
      <alignment vertical="center"/>
    </xf>
    <xf numFmtId="0" fontId="1" fillId="34" borderId="0" xfId="44" applyFill="1" applyAlignment="1">
      <alignment horizontal="center" vertical="center" wrapText="1"/>
    </xf>
    <xf numFmtId="0" fontId="1" fillId="34" borderId="0" xfId="44" applyFill="1" applyAlignment="1">
      <alignment vertical="center" wrapText="1"/>
    </xf>
    <xf numFmtId="0" fontId="1" fillId="34" borderId="0" xfId="44" applyFill="1" applyAlignment="1">
      <alignment horizontal="center" vertical="center"/>
    </xf>
    <xf numFmtId="0" fontId="1" fillId="27" borderId="0" xfId="44" applyFill="1">
      <alignment vertical="center"/>
    </xf>
    <xf numFmtId="0" fontId="1" fillId="27" borderId="0" xfId="44" applyFill="1" applyAlignment="1">
      <alignment horizontal="center" vertical="center"/>
    </xf>
    <xf numFmtId="0" fontId="1" fillId="27" borderId="10" xfId="44" applyFill="1" applyBorder="1" applyAlignment="1">
      <alignment vertical="center" wrapText="1"/>
    </xf>
    <xf numFmtId="0" fontId="1" fillId="27" borderId="0" xfId="44" applyFill="1" applyAlignment="1">
      <alignment vertical="center" wrapText="1"/>
    </xf>
    <xf numFmtId="0" fontId="1" fillId="35" borderId="0" xfId="44" applyFill="1">
      <alignment vertical="center"/>
    </xf>
    <xf numFmtId="0" fontId="1" fillId="35" borderId="0" xfId="44" applyFill="1" applyAlignment="1">
      <alignment horizontal="center" vertical="center"/>
    </xf>
    <xf numFmtId="0" fontId="1" fillId="36" borderId="0" xfId="44" applyFill="1">
      <alignment vertical="center"/>
    </xf>
    <xf numFmtId="0" fontId="1" fillId="36" borderId="0" xfId="44" applyFill="1" applyAlignment="1">
      <alignment horizontal="center" vertical="center"/>
    </xf>
    <xf numFmtId="0" fontId="1" fillId="36" borderId="0" xfId="44" applyFill="1" applyAlignment="1">
      <alignment horizontal="center" vertical="center" wrapText="1"/>
    </xf>
    <xf numFmtId="0" fontId="136" fillId="0" borderId="10" xfId="44" applyFont="1" applyBorder="1">
      <alignment vertical="center"/>
    </xf>
    <xf numFmtId="0" fontId="1" fillId="0" borderId="10" xfId="44" applyBorder="1">
      <alignment vertical="center"/>
    </xf>
    <xf numFmtId="0" fontId="1" fillId="34" borderId="16" xfId="44" applyFill="1" applyBorder="1" applyAlignment="1">
      <alignment horizontal="center" vertical="center" wrapText="1"/>
    </xf>
    <xf numFmtId="0" fontId="1" fillId="34" borderId="14" xfId="44" applyFill="1" applyBorder="1" applyAlignment="1">
      <alignment horizontal="center" vertical="center"/>
    </xf>
    <xf numFmtId="0" fontId="1" fillId="34" borderId="12" xfId="44" applyFill="1" applyBorder="1" applyAlignment="1">
      <alignment horizontal="center" vertical="center"/>
    </xf>
    <xf numFmtId="0" fontId="1" fillId="34" borderId="17" xfId="44" applyFill="1" applyBorder="1" applyAlignment="1">
      <alignment horizontal="center" vertical="center"/>
    </xf>
    <xf numFmtId="0" fontId="1" fillId="27" borderId="16" xfId="44" applyFill="1" applyBorder="1" applyAlignment="1">
      <alignment horizontal="center" vertical="center" wrapText="1"/>
    </xf>
    <xf numFmtId="0" fontId="1" fillId="27" borderId="14" xfId="44" applyFill="1" applyBorder="1" applyAlignment="1">
      <alignment horizontal="center" vertical="center"/>
    </xf>
    <xf numFmtId="0" fontId="1" fillId="27" borderId="12" xfId="44" applyFill="1" applyBorder="1" applyAlignment="1">
      <alignment horizontal="center" vertical="center"/>
    </xf>
    <xf numFmtId="0" fontId="1" fillId="27" borderId="17" xfId="44" applyFill="1" applyBorder="1" applyAlignment="1">
      <alignment horizontal="center" vertical="center"/>
    </xf>
    <xf numFmtId="0" fontId="1" fillId="36" borderId="16" xfId="44" applyFill="1" applyBorder="1" applyAlignment="1">
      <alignment horizontal="center" vertical="center" wrapText="1"/>
    </xf>
    <xf numFmtId="0" fontId="1" fillId="36" borderId="14" xfId="44" applyFill="1" applyBorder="1" applyAlignment="1">
      <alignment horizontal="center" vertical="center" wrapText="1"/>
    </xf>
    <xf numFmtId="0" fontId="1" fillId="36" borderId="12" xfId="44" applyFill="1" applyBorder="1" applyAlignment="1">
      <alignment horizontal="center" vertical="center" wrapText="1"/>
    </xf>
    <xf numFmtId="0" fontId="1" fillId="36" borderId="17" xfId="44" applyFill="1" applyBorder="1" applyAlignment="1">
      <alignment horizontal="center" vertical="center" wrapText="1"/>
    </xf>
    <xf numFmtId="0" fontId="1" fillId="35" borderId="16" xfId="44" applyFill="1" applyBorder="1" applyAlignment="1">
      <alignment horizontal="center" vertical="center"/>
    </xf>
    <xf numFmtId="0" fontId="1" fillId="35" borderId="14" xfId="44" applyFill="1" applyBorder="1" applyAlignment="1">
      <alignment horizontal="center" vertical="center"/>
    </xf>
    <xf numFmtId="0" fontId="1" fillId="35" borderId="12" xfId="44" applyFill="1" applyBorder="1" applyAlignment="1">
      <alignment horizontal="center" vertical="center"/>
    </xf>
    <xf numFmtId="0" fontId="1" fillId="35" borderId="17" xfId="44" applyFill="1" applyBorder="1" applyAlignment="1">
      <alignment horizontal="center" vertical="center"/>
    </xf>
    <xf numFmtId="0" fontId="1" fillId="36" borderId="16" xfId="44" applyFill="1" applyBorder="1" applyAlignment="1">
      <alignment horizontal="center" vertical="center"/>
    </xf>
    <xf numFmtId="0" fontId="1" fillId="36" borderId="14" xfId="44" applyFill="1" applyBorder="1" applyAlignment="1">
      <alignment horizontal="center" vertical="center"/>
    </xf>
    <xf numFmtId="0" fontId="1" fillId="36" borderId="12" xfId="44" applyFill="1" applyBorder="1" applyAlignment="1">
      <alignment horizontal="center" vertical="center"/>
    </xf>
    <xf numFmtId="0" fontId="1" fillId="36" borderId="17" xfId="44" applyFill="1" applyBorder="1" applyAlignment="1">
      <alignment horizontal="center" vertical="center"/>
    </xf>
    <xf numFmtId="0" fontId="1" fillId="34" borderId="14" xfId="44" applyFill="1" applyBorder="1" applyAlignment="1">
      <alignment horizontal="center" vertical="center" wrapText="1"/>
    </xf>
    <xf numFmtId="0" fontId="1" fillId="34" borderId="12" xfId="44" applyFill="1" applyBorder="1" applyAlignment="1">
      <alignment horizontal="center" vertical="center" wrapText="1"/>
    </xf>
    <xf numFmtId="0" fontId="1" fillId="34" borderId="17" xfId="44" applyFill="1" applyBorder="1" applyAlignment="1">
      <alignment horizontal="center" vertical="center" wrapText="1"/>
    </xf>
    <xf numFmtId="0" fontId="1" fillId="27" borderId="16" xfId="44" applyFill="1" applyBorder="1" applyAlignment="1">
      <alignment horizontal="center" vertical="center"/>
    </xf>
    <xf numFmtId="0" fontId="1" fillId="27" borderId="14" xfId="44" applyFill="1" applyBorder="1" applyAlignment="1">
      <alignment horizontal="center" vertical="center" wrapText="1"/>
    </xf>
    <xf numFmtId="0" fontId="1" fillId="27" borderId="12" xfId="44" applyFill="1" applyBorder="1" applyAlignment="1">
      <alignment horizontal="center" vertical="center" wrapText="1"/>
    </xf>
    <xf numFmtId="0" fontId="1" fillId="27" borderId="17" xfId="44" applyFill="1" applyBorder="1" applyAlignment="1">
      <alignment horizontal="center" vertical="center" wrapText="1"/>
    </xf>
    <xf numFmtId="0" fontId="1" fillId="34" borderId="16" xfId="44" applyFill="1" applyBorder="1" applyAlignment="1">
      <alignment horizontal="center" vertical="center"/>
    </xf>
    <xf numFmtId="0" fontId="1" fillId="34" borderId="11" xfId="44" applyFill="1" applyBorder="1" applyAlignment="1">
      <alignment horizontal="center" vertical="center" wrapText="1"/>
    </xf>
    <xf numFmtId="0" fontId="1" fillId="34" borderId="15" xfId="44" applyFill="1" applyBorder="1" applyAlignment="1">
      <alignment horizontal="center" vertical="center"/>
    </xf>
    <xf numFmtId="0" fontId="1" fillId="27" borderId="11" xfId="44" applyFill="1" applyBorder="1" applyAlignment="1">
      <alignment horizontal="center" vertical="center" wrapText="1"/>
    </xf>
    <xf numFmtId="0" fontId="1" fillId="27" borderId="15" xfId="44" applyFill="1" applyBorder="1" applyAlignment="1">
      <alignment horizontal="center" vertical="center"/>
    </xf>
    <xf numFmtId="0" fontId="1" fillId="35" borderId="11" xfId="44" applyFill="1" applyBorder="1" applyAlignment="1">
      <alignment horizontal="center" vertical="center"/>
    </xf>
    <xf numFmtId="0" fontId="1" fillId="35" borderId="15" xfId="44" applyFill="1" applyBorder="1" applyAlignment="1">
      <alignment horizontal="center" vertical="center"/>
    </xf>
    <xf numFmtId="0" fontId="1" fillId="34" borderId="11" xfId="44" applyFill="1" applyBorder="1" applyAlignment="1">
      <alignment horizontal="center" vertical="center"/>
    </xf>
    <xf numFmtId="0" fontId="1" fillId="27" borderId="124" xfId="44" applyFill="1" applyBorder="1" applyAlignment="1">
      <alignment horizontal="center" vertical="center" wrapText="1"/>
    </xf>
    <xf numFmtId="0" fontId="1" fillId="27" borderId="125" xfId="44" applyFill="1" applyBorder="1" applyAlignment="1">
      <alignment horizontal="center" vertical="center" wrapText="1"/>
    </xf>
    <xf numFmtId="0" fontId="1" fillId="27" borderId="126" xfId="44" applyFill="1" applyBorder="1" applyAlignment="1">
      <alignment horizontal="center" vertical="center" wrapText="1"/>
    </xf>
    <xf numFmtId="0" fontId="1" fillId="27" borderId="127" xfId="44" applyFill="1" applyBorder="1" applyAlignment="1">
      <alignment horizontal="center" vertical="center" wrapText="1"/>
    </xf>
    <xf numFmtId="0" fontId="1" fillId="35" borderId="124" xfId="44" applyFill="1" applyBorder="1" applyAlignment="1">
      <alignment horizontal="center" vertical="center"/>
    </xf>
    <xf numFmtId="0" fontId="1" fillId="35" borderId="125" xfId="44" applyFill="1" applyBorder="1" applyAlignment="1">
      <alignment horizontal="center" vertical="center"/>
    </xf>
    <xf numFmtId="0" fontId="1" fillId="35" borderId="126" xfId="44" applyFill="1" applyBorder="1" applyAlignment="1">
      <alignment horizontal="center" vertical="center"/>
    </xf>
    <xf numFmtId="0" fontId="1" fillId="35" borderId="127" xfId="44" applyFill="1" applyBorder="1" applyAlignment="1">
      <alignment horizontal="center" vertical="center"/>
    </xf>
    <xf numFmtId="0" fontId="1" fillId="34" borderId="15" xfId="44" applyFill="1" applyBorder="1" applyAlignment="1">
      <alignment horizontal="center" vertical="center" wrapText="1"/>
    </xf>
    <xf numFmtId="0" fontId="1" fillId="27" borderId="11" xfId="44" applyFill="1" applyBorder="1" applyAlignment="1">
      <alignment horizontal="center" vertical="center"/>
    </xf>
    <xf numFmtId="0" fontId="1" fillId="27" borderId="15" xfId="44" applyFill="1" applyBorder="1" applyAlignment="1">
      <alignment horizontal="center" vertical="center" wrapText="1"/>
    </xf>
    <xf numFmtId="0" fontId="133" fillId="0" borderId="0" xfId="44" applyFont="1" applyAlignment="1">
      <alignment horizontal="center" vertical="center"/>
    </xf>
    <xf numFmtId="0" fontId="1" fillId="34" borderId="56" xfId="44" applyFill="1" applyBorder="1" applyAlignment="1">
      <alignment horizontal="center" vertical="center"/>
    </xf>
    <xf numFmtId="0" fontId="1" fillId="34" borderId="58" xfId="44" applyFill="1" applyBorder="1" applyAlignment="1">
      <alignment horizontal="center" vertical="center"/>
    </xf>
    <xf numFmtId="0" fontId="1" fillId="34" borderId="63" xfId="44" applyFill="1" applyBorder="1" applyAlignment="1">
      <alignment horizontal="center" vertical="center"/>
    </xf>
    <xf numFmtId="0" fontId="1" fillId="34" borderId="65" xfId="44" applyFill="1" applyBorder="1" applyAlignment="1">
      <alignment horizontal="center" vertical="center"/>
    </xf>
    <xf numFmtId="0" fontId="1" fillId="27" borderId="56" xfId="44" applyFill="1" applyBorder="1" applyAlignment="1">
      <alignment horizontal="center" vertical="center" wrapText="1"/>
    </xf>
    <xf numFmtId="0" fontId="1" fillId="27" borderId="58" xfId="44" applyFill="1" applyBorder="1" applyAlignment="1">
      <alignment horizontal="center" vertical="center"/>
    </xf>
    <xf numFmtId="0" fontId="1" fillId="27" borderId="63" xfId="44" applyFill="1" applyBorder="1" applyAlignment="1">
      <alignment horizontal="center" vertical="center"/>
    </xf>
    <xf numFmtId="0" fontId="1" fillId="27" borderId="65" xfId="44" applyFill="1" applyBorder="1" applyAlignment="1">
      <alignment horizontal="center" vertical="center"/>
    </xf>
    <xf numFmtId="0" fontId="1" fillId="35" borderId="56" xfId="44" applyFill="1" applyBorder="1" applyAlignment="1">
      <alignment horizontal="center" vertical="center"/>
    </xf>
    <xf numFmtId="0" fontId="1" fillId="35" borderId="58" xfId="44" applyFill="1" applyBorder="1" applyAlignment="1">
      <alignment horizontal="center" vertical="center"/>
    </xf>
    <xf numFmtId="0" fontId="1" fillId="35" borderId="63" xfId="44" applyFill="1" applyBorder="1" applyAlignment="1">
      <alignment horizontal="center" vertical="center"/>
    </xf>
    <xf numFmtId="0" fontId="1" fillId="35" borderId="65" xfId="44" applyFill="1" applyBorder="1" applyAlignment="1">
      <alignment horizontal="center" vertical="center"/>
    </xf>
    <xf numFmtId="0" fontId="1" fillId="36" borderId="56" xfId="44" applyFill="1" applyBorder="1" applyAlignment="1">
      <alignment horizontal="center" vertical="center"/>
    </xf>
    <xf numFmtId="0" fontId="1" fillId="36" borderId="58" xfId="44" applyFill="1" applyBorder="1" applyAlignment="1">
      <alignment horizontal="center" vertical="center"/>
    </xf>
    <xf numFmtId="0" fontId="1" fillId="36" borderId="63" xfId="44" applyFill="1" applyBorder="1" applyAlignment="1">
      <alignment horizontal="center" vertical="center"/>
    </xf>
    <xf numFmtId="0" fontId="1" fillId="36" borderId="65" xfId="44" applyFill="1" applyBorder="1" applyAlignment="1">
      <alignment horizontal="center" vertical="center"/>
    </xf>
    <xf numFmtId="0" fontId="1" fillId="36" borderId="18" xfId="44" applyFill="1" applyBorder="1" applyAlignment="1">
      <alignment horizontal="center" vertical="center"/>
    </xf>
    <xf numFmtId="0" fontId="1" fillId="0" borderId="0" xfId="44" applyAlignment="1">
      <alignment horizontal="right" vertical="center"/>
    </xf>
    <xf numFmtId="0" fontId="136" fillId="36" borderId="34" xfId="44" applyFont="1" applyFill="1" applyBorder="1" applyAlignment="1">
      <alignment horizontal="center" vertical="center"/>
    </xf>
    <xf numFmtId="0" fontId="136" fillId="36" borderId="115" xfId="44" applyFont="1" applyFill="1" applyBorder="1" applyAlignment="1">
      <alignment horizontal="center" vertical="center"/>
    </xf>
    <xf numFmtId="0" fontId="136" fillId="36" borderId="48" xfId="44" applyFont="1" applyFill="1" applyBorder="1" applyAlignment="1">
      <alignment horizontal="center" vertical="center"/>
    </xf>
    <xf numFmtId="0" fontId="1" fillId="36" borderId="10" xfId="44" applyFill="1" applyBorder="1" applyAlignment="1">
      <alignment horizontal="center" vertical="center"/>
    </xf>
    <xf numFmtId="0" fontId="1" fillId="36" borderId="11" xfId="44" applyFill="1" applyBorder="1" applyAlignment="1">
      <alignment horizontal="center" vertical="center"/>
    </xf>
    <xf numFmtId="0" fontId="1" fillId="36" borderId="0" xfId="44" applyFill="1" applyAlignment="1">
      <alignment horizontal="center" vertical="center"/>
    </xf>
    <xf numFmtId="0" fontId="1" fillId="36" borderId="15" xfId="44" applyFill="1" applyBorder="1" applyAlignment="1">
      <alignment horizontal="center" vertical="center"/>
    </xf>
    <xf numFmtId="0" fontId="1" fillId="36" borderId="13" xfId="44" applyFill="1" applyBorder="1" applyAlignment="1">
      <alignment horizontal="center" vertical="center"/>
    </xf>
    <xf numFmtId="0" fontId="1" fillId="36" borderId="18" xfId="44" applyFill="1" applyBorder="1">
      <alignment vertical="center"/>
    </xf>
    <xf numFmtId="0" fontId="1" fillId="36" borderId="18" xfId="44" applyFill="1" applyBorder="1" applyAlignment="1">
      <alignment vertical="center" shrinkToFit="1"/>
    </xf>
    <xf numFmtId="0" fontId="1" fillId="36" borderId="89" xfId="44" applyFill="1" applyBorder="1" applyAlignment="1">
      <alignment horizontal="center" vertical="center"/>
    </xf>
    <xf numFmtId="0" fontId="1" fillId="36" borderId="40" xfId="44" applyFill="1" applyBorder="1" applyAlignment="1">
      <alignment horizontal="center" vertical="center"/>
    </xf>
    <xf numFmtId="0" fontId="136" fillId="0" borderId="34" xfId="44" applyFont="1" applyBorder="1" applyAlignment="1">
      <alignment horizontal="center" vertical="center"/>
    </xf>
    <xf numFmtId="0" fontId="136" fillId="0" borderId="48" xfId="44" applyFont="1" applyBorder="1" applyAlignment="1">
      <alignment horizontal="center" vertical="center"/>
    </xf>
    <xf numFmtId="0" fontId="1" fillId="0" borderId="16" xfId="44" applyBorder="1" applyAlignment="1">
      <alignment horizontal="center" vertical="center"/>
    </xf>
    <xf numFmtId="0" fontId="1" fillId="0" borderId="10" xfId="44" applyBorder="1" applyAlignment="1">
      <alignment horizontal="center" vertical="center"/>
    </xf>
    <xf numFmtId="0" fontId="1" fillId="0" borderId="14" xfId="44" applyBorder="1" applyAlignment="1">
      <alignment horizontal="center" vertical="center"/>
    </xf>
    <xf numFmtId="0" fontId="1" fillId="0" borderId="12" xfId="44" applyBorder="1" applyAlignment="1">
      <alignment horizontal="center" vertical="center"/>
    </xf>
    <xf numFmtId="0" fontId="1" fillId="0" borderId="13" xfId="44" applyBorder="1" applyAlignment="1">
      <alignment horizontal="center" vertical="center"/>
    </xf>
    <xf numFmtId="0" fontId="1" fillId="0" borderId="17" xfId="44" applyBorder="1" applyAlignment="1">
      <alignment horizontal="center" vertical="center"/>
    </xf>
    <xf numFmtId="0" fontId="1" fillId="0" borderId="18" xfId="44" applyBorder="1">
      <alignment vertical="center"/>
    </xf>
    <xf numFmtId="0" fontId="1" fillId="0" borderId="89" xfId="44" applyBorder="1" applyAlignment="1">
      <alignment horizontal="center" vertical="center"/>
    </xf>
    <xf numFmtId="0" fontId="1" fillId="0" borderId="40" xfId="44" applyBorder="1" applyAlignment="1">
      <alignment horizontal="center" vertical="center"/>
    </xf>
    <xf numFmtId="0" fontId="1" fillId="36" borderId="89" xfId="44" applyFill="1" applyBorder="1">
      <alignment vertical="center"/>
    </xf>
    <xf numFmtId="0" fontId="1" fillId="36" borderId="39" xfId="44" applyFill="1" applyBorder="1">
      <alignment vertical="center"/>
    </xf>
    <xf numFmtId="0" fontId="1" fillId="36" borderId="40" xfId="44" applyFill="1" applyBorder="1">
      <alignment vertical="center"/>
    </xf>
    <xf numFmtId="0" fontId="136" fillId="0" borderId="115" xfId="44" applyFont="1" applyBorder="1" applyAlignment="1">
      <alignment horizontal="center" vertical="center"/>
    </xf>
    <xf numFmtId="0" fontId="1" fillId="0" borderId="16" xfId="44" applyBorder="1" applyAlignment="1">
      <alignment horizontal="center" vertical="center" wrapText="1"/>
    </xf>
    <xf numFmtId="0" fontId="1" fillId="0" borderId="10" xfId="44" applyBorder="1" applyAlignment="1">
      <alignment horizontal="center" vertical="center" wrapText="1"/>
    </xf>
    <xf numFmtId="0" fontId="1" fillId="0" borderId="14" xfId="44" applyBorder="1" applyAlignment="1">
      <alignment horizontal="center" vertical="center" wrapText="1"/>
    </xf>
    <xf numFmtId="0" fontId="1" fillId="0" borderId="11" xfId="44" applyBorder="1" applyAlignment="1">
      <alignment horizontal="center" vertical="center" wrapText="1"/>
    </xf>
    <xf numFmtId="0" fontId="1" fillId="0" borderId="0" xfId="44" applyAlignment="1">
      <alignment horizontal="center" vertical="center" wrapText="1"/>
    </xf>
    <xf numFmtId="0" fontId="1" fillId="0" borderId="15" xfId="44" applyBorder="1" applyAlignment="1">
      <alignment horizontal="center" vertical="center" wrapText="1"/>
    </xf>
    <xf numFmtId="0" fontId="1" fillId="0" borderId="12" xfId="44" applyBorder="1" applyAlignment="1">
      <alignment horizontal="center" vertical="center" wrapText="1"/>
    </xf>
    <xf numFmtId="0" fontId="1" fillId="0" borderId="13" xfId="44" applyBorder="1" applyAlignment="1">
      <alignment horizontal="center" vertical="center" wrapText="1"/>
    </xf>
    <xf numFmtId="0" fontId="1" fillId="0" borderId="17" xfId="44" applyBorder="1" applyAlignment="1">
      <alignment horizontal="center" vertical="center" wrapText="1"/>
    </xf>
    <xf numFmtId="0" fontId="1" fillId="36" borderId="89" xfId="44" applyFill="1" applyBorder="1" applyAlignment="1">
      <alignment vertical="center" shrinkToFit="1"/>
    </xf>
    <xf numFmtId="0" fontId="1" fillId="36" borderId="39" xfId="44" applyFill="1" applyBorder="1" applyAlignment="1">
      <alignment vertical="center" shrinkToFit="1"/>
    </xf>
    <xf numFmtId="0" fontId="1" fillId="36" borderId="40" xfId="44" applyFill="1" applyBorder="1" applyAlignment="1">
      <alignment vertical="center" shrinkToFit="1"/>
    </xf>
    <xf numFmtId="0" fontId="1" fillId="0" borderId="18" xfId="44" applyBorder="1" applyAlignment="1">
      <alignment horizontal="center" vertical="center"/>
    </xf>
    <xf numFmtId="0" fontId="1" fillId="0" borderId="18" xfId="44" applyBorder="1" applyAlignment="1">
      <alignment vertical="center" shrinkToFit="1"/>
    </xf>
    <xf numFmtId="0" fontId="136" fillId="36" borderId="18" xfId="44" applyFont="1" applyFill="1" applyBorder="1" applyAlignment="1">
      <alignment horizontal="center" vertical="center"/>
    </xf>
    <xf numFmtId="0" fontId="1" fillId="0" borderId="89" xfId="44" applyBorder="1" applyAlignment="1">
      <alignment horizontal="left" vertical="center"/>
    </xf>
    <xf numFmtId="0" fontId="1" fillId="0" borderId="39" xfId="44" applyBorder="1" applyAlignment="1">
      <alignment horizontal="left" vertical="center"/>
    </xf>
    <xf numFmtId="0" fontId="1" fillId="0" borderId="40" xfId="44" applyBorder="1" applyAlignment="1">
      <alignment horizontal="left" vertical="center"/>
    </xf>
    <xf numFmtId="0" fontId="1" fillId="0" borderId="89" xfId="44" applyBorder="1">
      <alignment vertical="center"/>
    </xf>
    <xf numFmtId="0" fontId="1" fillId="0" borderId="39" xfId="44" applyBorder="1">
      <alignment vertical="center"/>
    </xf>
    <xf numFmtId="0" fontId="1" fillId="0" borderId="40" xfId="44" applyBorder="1">
      <alignment vertical="center"/>
    </xf>
    <xf numFmtId="0" fontId="1" fillId="0" borderId="11" xfId="44" applyBorder="1" applyAlignment="1">
      <alignment horizontal="center" vertical="center"/>
    </xf>
    <xf numFmtId="0" fontId="1" fillId="0" borderId="0" xfId="44" applyAlignment="1">
      <alignment horizontal="center" vertical="center"/>
    </xf>
    <xf numFmtId="0" fontId="1" fillId="0" borderId="15" xfId="44" applyBorder="1" applyAlignment="1">
      <alignment horizontal="center" vertical="center"/>
    </xf>
    <xf numFmtId="0" fontId="1" fillId="36" borderId="16" xfId="44" applyFill="1" applyBorder="1" applyAlignment="1">
      <alignment horizontal="left" vertical="center"/>
    </xf>
    <xf numFmtId="0" fontId="1" fillId="36" borderId="10" xfId="44" applyFill="1" applyBorder="1" applyAlignment="1">
      <alignment horizontal="left" vertical="center"/>
    </xf>
    <xf numFmtId="0" fontId="1" fillId="36" borderId="14" xfId="44" applyFill="1" applyBorder="1" applyAlignment="1">
      <alignment horizontal="left" vertical="center"/>
    </xf>
    <xf numFmtId="0" fontId="1" fillId="36" borderId="12" xfId="44" applyFill="1" applyBorder="1" applyAlignment="1">
      <alignment horizontal="left" vertical="center"/>
    </xf>
    <xf numFmtId="0" fontId="1" fillId="36" borderId="13" xfId="44" applyFill="1" applyBorder="1" applyAlignment="1">
      <alignment horizontal="left" vertical="center"/>
    </xf>
    <xf numFmtId="0" fontId="1" fillId="36" borderId="17" xfId="44" applyFill="1" applyBorder="1" applyAlignment="1">
      <alignment horizontal="left" vertical="center"/>
    </xf>
    <xf numFmtId="0" fontId="1" fillId="36" borderId="16" xfId="44" applyFill="1" applyBorder="1">
      <alignment vertical="center"/>
    </xf>
    <xf numFmtId="0" fontId="1" fillId="36" borderId="10" xfId="44" applyFill="1" applyBorder="1">
      <alignment vertical="center"/>
    </xf>
    <xf numFmtId="0" fontId="1" fillId="36" borderId="14" xfId="44" applyFill="1" applyBorder="1">
      <alignment vertical="center"/>
    </xf>
    <xf numFmtId="0" fontId="1" fillId="36" borderId="12" xfId="44" applyFill="1" applyBorder="1">
      <alignment vertical="center"/>
    </xf>
    <xf numFmtId="0" fontId="1" fillId="36" borderId="13" xfId="44" applyFill="1" applyBorder="1">
      <alignment vertical="center"/>
    </xf>
    <xf numFmtId="0" fontId="1" fillId="36" borderId="17" xfId="44" applyFill="1" applyBorder="1">
      <alignment vertical="center"/>
    </xf>
    <xf numFmtId="0" fontId="136" fillId="0" borderId="18" xfId="44" applyFont="1" applyBorder="1" applyAlignment="1">
      <alignment horizontal="center" vertical="center"/>
    </xf>
    <xf numFmtId="0" fontId="1" fillId="36" borderId="18" xfId="44" applyFill="1" applyBorder="1" applyAlignment="1">
      <alignment vertical="center" wrapText="1"/>
    </xf>
    <xf numFmtId="0" fontId="1" fillId="0" borderId="18" xfId="44" applyBorder="1" applyAlignment="1">
      <alignment horizontal="distributed" vertical="center" justifyLastLine="1"/>
    </xf>
    <xf numFmtId="0" fontId="1" fillId="36" borderId="18" xfId="44" applyFill="1" applyBorder="1" applyAlignment="1">
      <alignment horizontal="center" vertical="center" wrapText="1"/>
    </xf>
    <xf numFmtId="0" fontId="5" fillId="0" borderId="26" xfId="0" applyFont="1" applyBorder="1" applyAlignment="1">
      <alignment horizontal="left" vertical="center" indent="1" shrinkToFit="1"/>
    </xf>
    <xf numFmtId="0" fontId="123" fillId="0" borderId="27" xfId="0" applyFont="1" applyBorder="1" applyAlignment="1">
      <alignment horizontal="left" vertical="center" wrapText="1" indent="1"/>
    </xf>
    <xf numFmtId="0" fontId="123" fillId="0" borderId="0" xfId="0" applyFont="1" applyAlignment="1">
      <alignment horizontal="left" vertical="center" indent="1"/>
    </xf>
    <xf numFmtId="0" fontId="80" fillId="6" borderId="0" xfId="0" applyFont="1" applyFill="1" applyAlignment="1">
      <alignment horizontal="left" vertical="top"/>
    </xf>
    <xf numFmtId="0" fontId="79" fillId="6" borderId="0" xfId="0" applyFont="1" applyFill="1" applyAlignment="1">
      <alignment horizontal="left" vertical="center" shrinkToFit="1"/>
    </xf>
    <xf numFmtId="0" fontId="35" fillId="27" borderId="0" xfId="0" applyFont="1" applyFill="1">
      <alignment vertical="center"/>
    </xf>
    <xf numFmtId="0" fontId="0" fillId="27" borderId="0" xfId="0" applyFill="1">
      <alignment vertical="center"/>
    </xf>
    <xf numFmtId="0" fontId="83" fillId="0" borderId="26" xfId="0" applyFont="1" applyBorder="1" applyAlignment="1">
      <alignment horizontal="left" vertical="center" wrapText="1" indent="1"/>
    </xf>
    <xf numFmtId="0" fontId="83" fillId="0" borderId="26" xfId="0" applyFont="1" applyBorder="1" applyAlignment="1">
      <alignment horizontal="left" vertical="center" indent="1"/>
    </xf>
    <xf numFmtId="0" fontId="35" fillId="21" borderId="68" xfId="0" applyFont="1" applyFill="1" applyBorder="1" applyAlignment="1" applyProtection="1">
      <alignment horizontal="left" vertical="center" indent="1" shrinkToFit="1"/>
      <protection locked="0"/>
    </xf>
    <xf numFmtId="0" fontId="0" fillId="0" borderId="69" xfId="0" applyBorder="1" applyAlignment="1" applyProtection="1">
      <alignment horizontal="left" vertical="center" indent="1" shrinkToFit="1"/>
      <protection locked="0"/>
    </xf>
    <xf numFmtId="0" fontId="5" fillId="0" borderId="26" xfId="0" applyFont="1" applyBorder="1" applyAlignment="1">
      <alignment horizontal="left" vertical="center" wrapText="1" indent="1"/>
    </xf>
    <xf numFmtId="0" fontId="5" fillId="0" borderId="26" xfId="0" applyFont="1" applyBorder="1" applyAlignment="1">
      <alignment horizontal="left" vertical="center" indent="1"/>
    </xf>
    <xf numFmtId="0" fontId="35" fillId="21" borderId="79" xfId="0" applyFont="1" applyFill="1" applyBorder="1" applyAlignment="1" applyProtection="1">
      <alignment vertical="center" wrapText="1"/>
      <protection locked="0"/>
    </xf>
    <xf numFmtId="0" fontId="35" fillId="21" borderId="27" xfId="0" applyFont="1" applyFill="1" applyBorder="1" applyAlignment="1" applyProtection="1">
      <alignment vertical="center" wrapText="1"/>
      <protection locked="0"/>
    </xf>
    <xf numFmtId="0" fontId="35" fillId="21" borderId="80" xfId="0" applyFont="1" applyFill="1" applyBorder="1" applyAlignment="1" applyProtection="1">
      <alignment vertical="center" wrapText="1"/>
      <protection locked="0"/>
    </xf>
    <xf numFmtId="0" fontId="35" fillId="21" borderId="81" xfId="0" applyFont="1" applyFill="1" applyBorder="1" applyAlignment="1" applyProtection="1">
      <alignment vertical="center" wrapText="1"/>
      <protection locked="0"/>
    </xf>
    <xf numFmtId="0" fontId="35" fillId="21" borderId="0" xfId="0" applyFont="1" applyFill="1" applyAlignment="1" applyProtection="1">
      <alignment vertical="center" wrapText="1"/>
      <protection locked="0"/>
    </xf>
    <xf numFmtId="0" fontId="35" fillId="21" borderId="82" xfId="0" applyFont="1" applyFill="1" applyBorder="1" applyAlignment="1" applyProtection="1">
      <alignment vertical="center" wrapText="1"/>
      <protection locked="0"/>
    </xf>
    <xf numFmtId="0" fontId="83" fillId="0" borderId="47" xfId="0" applyFont="1" applyBorder="1" applyAlignment="1">
      <alignment horizontal="left" vertical="center" wrapText="1" indent="1" shrinkToFit="1"/>
    </xf>
    <xf numFmtId="0" fontId="34" fillId="0" borderId="83" xfId="0" applyFont="1" applyBorder="1" applyAlignment="1">
      <alignment horizontal="left" vertical="center" indent="1" shrinkToFit="1"/>
    </xf>
    <xf numFmtId="0" fontId="0" fillId="0" borderId="84" xfId="0" applyBorder="1" applyAlignment="1">
      <alignment horizontal="left" vertical="center" wrapText="1" shrinkToFit="1"/>
    </xf>
    <xf numFmtId="0" fontId="0" fillId="0" borderId="85" xfId="0" applyBorder="1" applyAlignment="1">
      <alignment horizontal="left" vertical="center" shrinkToFit="1"/>
    </xf>
    <xf numFmtId="0" fontId="0" fillId="0" borderId="86" xfId="0" applyBorder="1" applyAlignment="1">
      <alignment horizontal="left" vertical="center" shrinkToFit="1"/>
    </xf>
    <xf numFmtId="176" fontId="35" fillId="21" borderId="23" xfId="0" applyNumberFormat="1" applyFont="1" applyFill="1" applyBorder="1" applyAlignment="1" applyProtection="1">
      <alignment horizontal="left" vertical="center" indent="1" shrinkToFit="1"/>
      <protection locked="0"/>
    </xf>
    <xf numFmtId="0" fontId="0" fillId="0" borderId="87" xfId="0" applyBorder="1" applyAlignment="1" applyProtection="1">
      <alignment horizontal="left" vertical="center" shrinkToFit="1"/>
      <protection locked="0"/>
    </xf>
    <xf numFmtId="176" fontId="35" fillId="21" borderId="22" xfId="0" applyNumberFormat="1" applyFont="1" applyFill="1" applyBorder="1" applyAlignment="1" applyProtection="1">
      <alignment horizontal="left" vertical="center" indent="1" shrinkToFit="1"/>
      <protection locked="0"/>
    </xf>
    <xf numFmtId="0" fontId="0" fillId="0" borderId="88" xfId="0" applyBorder="1" applyAlignment="1" applyProtection="1">
      <alignment horizontal="left" vertical="center" shrinkToFit="1"/>
      <protection locked="0"/>
    </xf>
    <xf numFmtId="0" fontId="35" fillId="21" borderId="22" xfId="0" applyFont="1" applyFill="1" applyBorder="1" applyAlignment="1" applyProtection="1">
      <alignment horizontal="left" vertical="center" indent="1"/>
      <protection locked="0"/>
    </xf>
    <xf numFmtId="0" fontId="0" fillId="0" borderId="49" xfId="0" applyBorder="1" applyAlignment="1" applyProtection="1">
      <alignment horizontal="left" vertical="center" indent="1"/>
      <protection locked="0"/>
    </xf>
    <xf numFmtId="0" fontId="35" fillId="28" borderId="26" xfId="0" applyFont="1" applyFill="1" applyBorder="1" applyAlignment="1">
      <alignment horizontal="left" vertical="center" indent="1"/>
    </xf>
    <xf numFmtId="0" fontId="83" fillId="0" borderId="26" xfId="0" applyFont="1" applyBorder="1" applyAlignment="1" applyProtection="1">
      <alignment horizontal="left" vertical="center"/>
      <protection locked="0"/>
    </xf>
    <xf numFmtId="0" fontId="34" fillId="0" borderId="26" xfId="0" applyFont="1" applyBorder="1">
      <alignment vertical="center"/>
    </xf>
    <xf numFmtId="0" fontId="45" fillId="0" borderId="26" xfId="0" applyFont="1" applyBorder="1" applyAlignment="1" applyProtection="1">
      <alignment horizontal="left" vertical="center" shrinkToFit="1"/>
      <protection locked="0"/>
    </xf>
    <xf numFmtId="0" fontId="76" fillId="0" borderId="26" xfId="0" applyFont="1" applyBorder="1" applyAlignment="1">
      <alignment horizontal="left" vertical="center" shrinkToFit="1"/>
    </xf>
    <xf numFmtId="0" fontId="76" fillId="0" borderId="26" xfId="0" applyFont="1" applyBorder="1">
      <alignment vertical="center"/>
    </xf>
    <xf numFmtId="0" fontId="106" fillId="0" borderId="26" xfId="0" applyFont="1" applyBorder="1" applyAlignment="1" applyProtection="1">
      <alignment horizontal="left" vertical="center" shrinkToFit="1"/>
      <protection locked="0"/>
    </xf>
    <xf numFmtId="0" fontId="106" fillId="0" borderId="26" xfId="0" applyFont="1" applyBorder="1">
      <alignment vertical="center"/>
    </xf>
    <xf numFmtId="0" fontId="35" fillId="31" borderId="22" xfId="0" applyFont="1" applyFill="1" applyBorder="1" applyProtection="1">
      <alignment vertical="center"/>
      <protection locked="0"/>
    </xf>
    <xf numFmtId="0" fontId="35" fillId="31" borderId="49" xfId="0" applyFont="1" applyFill="1" applyBorder="1" applyProtection="1">
      <alignment vertical="center"/>
      <protection locked="0"/>
    </xf>
    <xf numFmtId="0" fontId="35" fillId="28" borderId="22" xfId="0" applyFont="1" applyFill="1" applyBorder="1" applyAlignment="1">
      <alignment horizontal="left" vertical="center" indent="1"/>
    </xf>
    <xf numFmtId="0" fontId="35" fillId="28" borderId="49" xfId="0" applyFont="1" applyFill="1" applyBorder="1" applyAlignment="1">
      <alignment horizontal="left" vertical="center" indent="1"/>
    </xf>
    <xf numFmtId="180" fontId="35" fillId="21" borderId="22" xfId="0" applyNumberFormat="1" applyFont="1" applyFill="1" applyBorder="1" applyAlignment="1" applyProtection="1">
      <alignment horizontal="left" vertical="center" indent="1"/>
      <protection locked="0"/>
    </xf>
    <xf numFmtId="180" fontId="0" fillId="0" borderId="49" xfId="0" applyNumberFormat="1" applyBorder="1" applyAlignment="1" applyProtection="1">
      <alignment horizontal="left" vertical="center" indent="1"/>
      <protection locked="0"/>
    </xf>
    <xf numFmtId="179" fontId="35" fillId="21" borderId="22" xfId="0" applyNumberFormat="1" applyFont="1" applyFill="1" applyBorder="1" applyAlignment="1" applyProtection="1">
      <alignment horizontal="left" vertical="center" indent="1"/>
      <protection locked="0"/>
    </xf>
    <xf numFmtId="179" fontId="0" fillId="0" borderId="49" xfId="0" applyNumberFormat="1" applyBorder="1" applyAlignment="1" applyProtection="1">
      <alignment horizontal="left" vertical="center" indent="1"/>
      <protection locked="0"/>
    </xf>
    <xf numFmtId="0" fontId="0" fillId="0" borderId="26" xfId="0" applyBorder="1" applyAlignment="1">
      <alignment horizontal="left" vertical="center" indent="1"/>
    </xf>
    <xf numFmtId="0" fontId="83" fillId="0" borderId="72" xfId="0" applyFont="1" applyBorder="1" applyAlignment="1">
      <alignment horizontal="left" vertical="center" wrapText="1" indent="1" shrinkToFit="1"/>
    </xf>
    <xf numFmtId="0" fontId="34" fillId="0" borderId="73" xfId="0" applyFont="1" applyBorder="1" applyAlignment="1">
      <alignment horizontal="left" vertical="center" indent="1" shrinkToFit="1"/>
    </xf>
    <xf numFmtId="0" fontId="34" fillId="0" borderId="74" xfId="0" applyFont="1" applyBorder="1" applyAlignment="1">
      <alignment horizontal="left" vertical="center" indent="1" shrinkToFit="1"/>
    </xf>
    <xf numFmtId="0" fontId="35" fillId="21" borderId="70" xfId="0" applyFont="1" applyFill="1" applyBorder="1" applyAlignment="1" applyProtection="1">
      <alignment horizontal="left" vertical="center" indent="1" shrinkToFit="1"/>
      <protection locked="0"/>
    </xf>
    <xf numFmtId="0" fontId="0" fillId="0" borderId="71" xfId="0" applyBorder="1" applyAlignment="1" applyProtection="1">
      <alignment horizontal="left" vertical="center" indent="1" shrinkToFit="1"/>
      <protection locked="0"/>
    </xf>
    <xf numFmtId="0" fontId="83" fillId="0" borderId="73" xfId="0" applyFont="1" applyBorder="1" applyAlignment="1">
      <alignment horizontal="left" vertical="center" indent="1" shrinkToFit="1"/>
    </xf>
    <xf numFmtId="0" fontId="83" fillId="0" borderId="74" xfId="0" applyFont="1" applyBorder="1" applyAlignment="1">
      <alignment horizontal="left" vertical="center" indent="1" shrinkToFit="1"/>
    </xf>
    <xf numFmtId="0" fontId="56" fillId="25" borderId="0" xfId="28" applyFont="1" applyFill="1" applyAlignment="1" applyProtection="1">
      <alignment vertical="center"/>
    </xf>
    <xf numFmtId="0" fontId="56" fillId="25" borderId="0" xfId="28" applyFont="1" applyFill="1" applyBorder="1" applyAlignment="1" applyProtection="1">
      <alignment vertical="center"/>
    </xf>
    <xf numFmtId="0" fontId="14" fillId="25" borderId="0" xfId="28" applyFill="1" applyBorder="1" applyAlignment="1" applyProtection="1">
      <alignment vertical="center"/>
    </xf>
    <xf numFmtId="0" fontId="14" fillId="25" borderId="0" xfId="28" applyFill="1" applyAlignment="1" applyProtection="1">
      <alignment vertical="center"/>
    </xf>
    <xf numFmtId="0" fontId="0" fillId="0" borderId="69" xfId="0" applyBorder="1" applyAlignment="1">
      <alignment horizontal="left" vertical="center" indent="1" shrinkToFit="1"/>
    </xf>
    <xf numFmtId="0" fontId="83" fillId="0" borderId="75" xfId="0" applyFont="1" applyBorder="1" applyAlignment="1">
      <alignment horizontal="left" vertical="center" indent="1" shrinkToFit="1"/>
    </xf>
    <xf numFmtId="0" fontId="83" fillId="0" borderId="76" xfId="0" applyFont="1" applyBorder="1" applyAlignment="1">
      <alignment horizontal="left" vertical="center" indent="1" shrinkToFit="1"/>
    </xf>
    <xf numFmtId="0" fontId="83" fillId="0" borderId="77" xfId="0" applyFont="1" applyBorder="1" applyAlignment="1">
      <alignment horizontal="left" vertical="center" indent="1" shrinkToFit="1"/>
    </xf>
    <xf numFmtId="0" fontId="83" fillId="0" borderId="73" xfId="0" applyFont="1" applyBorder="1" applyAlignment="1">
      <alignment horizontal="left" vertical="center" wrapText="1" indent="1" shrinkToFit="1"/>
    </xf>
    <xf numFmtId="0" fontId="83" fillId="0" borderId="78" xfId="0" applyFont="1" applyBorder="1" applyAlignment="1">
      <alignment horizontal="left" vertical="center" indent="1" shrinkToFit="1"/>
    </xf>
    <xf numFmtId="0" fontId="35" fillId="0" borderId="22" xfId="0" applyFont="1" applyBorder="1" applyAlignment="1">
      <alignment horizontal="left" vertical="center" indent="1"/>
    </xf>
    <xf numFmtId="0" fontId="0" fillId="0" borderId="49" xfId="0" applyBorder="1" applyAlignment="1">
      <alignment horizontal="left" vertical="center" indent="1"/>
    </xf>
    <xf numFmtId="0" fontId="0" fillId="0" borderId="71" xfId="0" applyBorder="1" applyAlignment="1">
      <alignment horizontal="left" vertical="center" indent="1" shrinkToFit="1"/>
    </xf>
    <xf numFmtId="0" fontId="35" fillId="21" borderId="66" xfId="0" applyFont="1" applyFill="1" applyBorder="1" applyAlignment="1" applyProtection="1">
      <alignment horizontal="left" vertical="center" indent="1" shrinkToFit="1"/>
      <protection locked="0"/>
    </xf>
    <xf numFmtId="0" fontId="0" fillId="0" borderId="67" xfId="0" applyBorder="1" applyAlignment="1">
      <alignment horizontal="left" vertical="center" indent="1" shrinkToFit="1"/>
    </xf>
    <xf numFmtId="0" fontId="51" fillId="24" borderId="13" xfId="0" applyFont="1" applyFill="1" applyBorder="1">
      <alignment vertical="center"/>
    </xf>
    <xf numFmtId="0" fontId="31" fillId="0" borderId="16" xfId="0" applyFont="1" applyBorder="1" applyAlignment="1">
      <alignment horizontal="center" vertical="center" wrapText="1"/>
    </xf>
    <xf numFmtId="0" fontId="31" fillId="0" borderId="10" xfId="0" applyFont="1" applyBorder="1" applyAlignment="1">
      <alignment horizontal="center" vertical="center"/>
    </xf>
    <xf numFmtId="0" fontId="31" fillId="0" borderId="11" xfId="0" applyFont="1" applyBorder="1" applyAlignment="1">
      <alignment horizontal="center" vertical="center" wrapText="1"/>
    </xf>
    <xf numFmtId="0" fontId="31" fillId="0" borderId="0" xfId="0" applyFont="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16" xfId="0" applyFont="1" applyBorder="1" applyAlignment="1">
      <alignment horizontal="center" vertical="center" shrinkToFit="1"/>
    </xf>
    <xf numFmtId="0" fontId="31" fillId="0" borderId="10"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0" xfId="0" applyFont="1" applyAlignment="1">
      <alignment horizontal="center" vertical="center" shrinkToFit="1"/>
    </xf>
    <xf numFmtId="0" fontId="31" fillId="0" borderId="15"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3" xfId="0" applyFont="1" applyBorder="1" applyAlignment="1">
      <alignment horizontal="center" vertical="center" shrinkToFit="1"/>
    </xf>
    <xf numFmtId="0" fontId="31" fillId="0" borderId="17" xfId="0" applyFont="1" applyBorder="1" applyAlignment="1">
      <alignment horizontal="center" vertical="center" shrinkToFit="1"/>
    </xf>
    <xf numFmtId="0" fontId="31" fillId="0" borderId="48" xfId="0" applyFont="1" applyBorder="1" applyAlignment="1">
      <alignment horizontal="center" vertical="center"/>
    </xf>
    <xf numFmtId="0" fontId="31" fillId="0" borderId="18" xfId="0" applyFont="1" applyBorder="1" applyAlignment="1">
      <alignment horizontal="center" vertical="center"/>
    </xf>
    <xf numFmtId="0" fontId="31" fillId="0" borderId="16" xfId="0" applyFont="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horizontal="center" vertical="center"/>
    </xf>
    <xf numFmtId="0" fontId="0" fillId="0" borderId="16" xfId="0" applyBorder="1" applyAlignment="1">
      <alignment horizontal="center" vertical="top" shrinkToFit="1"/>
    </xf>
    <xf numFmtId="0" fontId="0" fillId="0" borderId="10" xfId="0" applyBorder="1" applyAlignment="1">
      <alignment horizontal="center" vertical="top" shrinkToFit="1"/>
    </xf>
    <xf numFmtId="0" fontId="0" fillId="0" borderId="14" xfId="0" applyBorder="1" applyAlignment="1">
      <alignment horizontal="center" vertical="top" shrinkToFit="1"/>
    </xf>
    <xf numFmtId="0" fontId="0" fillId="0" borderId="11" xfId="0" applyBorder="1" applyAlignment="1">
      <alignment horizontal="center" vertical="top" shrinkToFit="1"/>
    </xf>
    <xf numFmtId="0" fontId="0" fillId="0" borderId="0" xfId="0" applyAlignment="1">
      <alignment horizontal="center" vertical="top" shrinkToFit="1"/>
    </xf>
    <xf numFmtId="0" fontId="0" fillId="0" borderId="15" xfId="0" applyBorder="1" applyAlignment="1">
      <alignment horizontal="center" vertical="top" shrinkToFit="1"/>
    </xf>
    <xf numFmtId="0" fontId="0" fillId="0" borderId="12" xfId="0" applyBorder="1" applyAlignment="1">
      <alignment horizontal="center" vertical="top" shrinkToFit="1"/>
    </xf>
    <xf numFmtId="0" fontId="0" fillId="0" borderId="13" xfId="0" applyBorder="1" applyAlignment="1">
      <alignment horizontal="center" vertical="top" shrinkToFit="1"/>
    </xf>
    <xf numFmtId="0" fontId="0" fillId="0" borderId="17" xfId="0" applyBorder="1" applyAlignment="1">
      <alignment horizontal="center" vertical="top" shrinkToFit="1"/>
    </xf>
    <xf numFmtId="0" fontId="0" fillId="0" borderId="61" xfId="0" applyBorder="1" applyAlignment="1">
      <alignment horizontal="center" vertical="top" shrinkToFit="1"/>
    </xf>
    <xf numFmtId="0" fontId="0" fillId="0" borderId="60" xfId="0" applyBorder="1" applyAlignment="1">
      <alignment horizontal="center" vertical="top" shrinkToFit="1"/>
    </xf>
    <xf numFmtId="0" fontId="0" fillId="0" borderId="62" xfId="0" applyBorder="1" applyAlignment="1">
      <alignment horizontal="center" vertical="top" shrinkToFit="1"/>
    </xf>
    <xf numFmtId="0" fontId="34" fillId="31" borderId="0" xfId="0" applyFont="1" applyFill="1" applyAlignment="1">
      <alignment horizontal="left" vertical="top" wrapText="1"/>
    </xf>
    <xf numFmtId="0" fontId="34" fillId="31" borderId="15" xfId="0" applyFont="1" applyFill="1" applyBorder="1" applyAlignment="1">
      <alignment horizontal="left" vertical="top" wrapText="1"/>
    </xf>
    <xf numFmtId="0" fontId="31" fillId="31" borderId="0" xfId="0" applyFont="1" applyFill="1" applyAlignment="1">
      <alignment horizontal="left" vertical="top" wrapText="1"/>
    </xf>
    <xf numFmtId="0" fontId="31" fillId="31" borderId="15" xfId="0" applyFont="1" applyFill="1" applyBorder="1" applyAlignment="1">
      <alignment horizontal="left" vertical="top" wrapText="1"/>
    </xf>
    <xf numFmtId="0" fontId="34" fillId="31" borderId="13" xfId="0" applyFont="1" applyFill="1" applyBorder="1" applyAlignment="1">
      <alignment horizontal="left" vertical="top" wrapText="1"/>
    </xf>
    <xf numFmtId="0" fontId="34" fillId="31" borderId="17" xfId="0" applyFont="1" applyFill="1" applyBorder="1" applyAlignment="1">
      <alignment horizontal="left" vertical="top" wrapText="1"/>
    </xf>
    <xf numFmtId="0" fontId="31" fillId="0" borderId="18" xfId="0" applyFont="1" applyBorder="1" applyAlignment="1">
      <alignment horizontal="left" vertical="center" shrinkToFit="1"/>
    </xf>
    <xf numFmtId="0" fontId="0" fillId="0" borderId="89"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1" fillId="0" borderId="18" xfId="0" applyFont="1" applyBorder="1" applyAlignment="1">
      <alignment horizontal="center" vertical="center" wrapText="1"/>
    </xf>
    <xf numFmtId="0" fontId="31" fillId="0" borderId="18" xfId="0" applyFont="1" applyBorder="1" applyAlignment="1">
      <alignment horizontal="right" vertical="center" shrinkToFit="1"/>
    </xf>
    <xf numFmtId="0" fontId="31" fillId="0" borderId="18" xfId="0" applyFont="1" applyBorder="1" applyAlignment="1">
      <alignment horizontal="center" vertical="center" shrinkToFit="1"/>
    </xf>
    <xf numFmtId="0" fontId="45" fillId="31" borderId="16" xfId="0" applyFont="1" applyFill="1" applyBorder="1" applyAlignment="1">
      <alignment horizontal="center" vertical="center" wrapText="1"/>
    </xf>
    <xf numFmtId="0" fontId="45" fillId="31" borderId="10" xfId="0" applyFont="1" applyFill="1" applyBorder="1" applyAlignment="1">
      <alignment horizontal="center" vertical="center" wrapText="1"/>
    </xf>
    <xf numFmtId="0" fontId="45" fillId="31" borderId="14" xfId="0" applyFont="1" applyFill="1" applyBorder="1" applyAlignment="1">
      <alignment horizontal="center" vertical="center" wrapText="1"/>
    </xf>
    <xf numFmtId="0" fontId="45" fillId="31" borderId="11" xfId="0" applyFont="1" applyFill="1" applyBorder="1" applyAlignment="1">
      <alignment horizontal="center" vertical="center" wrapText="1"/>
    </xf>
    <xf numFmtId="0" fontId="45" fillId="31" borderId="0" xfId="0" applyFont="1" applyFill="1" applyAlignment="1">
      <alignment horizontal="center" vertical="center" wrapText="1"/>
    </xf>
    <xf numFmtId="0" fontId="45" fillId="31" borderId="15" xfId="0" applyFont="1" applyFill="1" applyBorder="1" applyAlignment="1">
      <alignment horizontal="center" vertical="center" wrapText="1"/>
    </xf>
    <xf numFmtId="0" fontId="45" fillId="31" borderId="12" xfId="0" applyFont="1" applyFill="1" applyBorder="1" applyAlignment="1">
      <alignment horizontal="center" vertical="center" wrapText="1"/>
    </xf>
    <xf numFmtId="0" fontId="45" fillId="31" borderId="13" xfId="0" applyFont="1" applyFill="1" applyBorder="1" applyAlignment="1">
      <alignment horizontal="center" vertical="center" wrapText="1"/>
    </xf>
    <xf numFmtId="0" fontId="45" fillId="31" borderId="17" xfId="0" applyFont="1" applyFill="1" applyBorder="1" applyAlignment="1">
      <alignment horizontal="center" vertical="center" wrapText="1"/>
    </xf>
    <xf numFmtId="0" fontId="31" fillId="31" borderId="10" xfId="0" applyFont="1" applyFill="1" applyBorder="1" applyAlignment="1">
      <alignment horizontal="center" vertical="center" shrinkToFit="1"/>
    </xf>
    <xf numFmtId="0" fontId="31" fillId="31" borderId="14" xfId="0" applyFont="1" applyFill="1" applyBorder="1" applyAlignment="1">
      <alignment horizontal="center" vertical="center" shrinkToFit="1"/>
    </xf>
    <xf numFmtId="0" fontId="31" fillId="31" borderId="0" xfId="0" applyFont="1" applyFill="1" applyAlignment="1">
      <alignment horizontal="center" vertical="center" shrinkToFit="1"/>
    </xf>
    <xf numFmtId="0" fontId="31" fillId="31" borderId="15" xfId="0" applyFont="1" applyFill="1" applyBorder="1" applyAlignment="1">
      <alignment horizontal="center" vertical="center" shrinkToFit="1"/>
    </xf>
    <xf numFmtId="0" fontId="31" fillId="31" borderId="13" xfId="0" applyFont="1" applyFill="1" applyBorder="1" applyAlignment="1">
      <alignment horizontal="center" vertical="center" shrinkToFit="1"/>
    </xf>
    <xf numFmtId="0" fontId="31" fillId="31" borderId="17" xfId="0" applyFont="1" applyFill="1" applyBorder="1" applyAlignment="1">
      <alignment horizontal="center" vertical="center" shrinkToFit="1"/>
    </xf>
    <xf numFmtId="181" fontId="7" fillId="0" borderId="16" xfId="0" applyNumberFormat="1" applyFont="1" applyBorder="1" applyAlignment="1">
      <alignment horizontal="center" vertical="center" shrinkToFit="1"/>
    </xf>
    <xf numFmtId="181" fontId="7" fillId="0" borderId="10" xfId="0" applyNumberFormat="1" applyFont="1" applyBorder="1" applyAlignment="1">
      <alignment horizontal="center" vertical="center" shrinkToFit="1"/>
    </xf>
    <xf numFmtId="181" fontId="7" fillId="0" borderId="14" xfId="0" applyNumberFormat="1" applyFont="1" applyBorder="1" applyAlignment="1">
      <alignment horizontal="center" vertical="center" shrinkToFit="1"/>
    </xf>
    <xf numFmtId="181" fontId="7" fillId="0" borderId="11" xfId="0" applyNumberFormat="1" applyFont="1" applyBorder="1" applyAlignment="1">
      <alignment horizontal="center" vertical="center" shrinkToFit="1"/>
    </xf>
    <xf numFmtId="181" fontId="7" fillId="0" borderId="0" xfId="0" applyNumberFormat="1" applyFont="1" applyAlignment="1">
      <alignment horizontal="center" vertical="center" shrinkToFit="1"/>
    </xf>
    <xf numFmtId="181" fontId="7" fillId="0" borderId="15" xfId="0" applyNumberFormat="1" applyFont="1" applyBorder="1" applyAlignment="1">
      <alignment horizontal="center" vertical="center" shrinkToFit="1"/>
    </xf>
    <xf numFmtId="181" fontId="7" fillId="0" borderId="12" xfId="0" applyNumberFormat="1" applyFont="1" applyBorder="1" applyAlignment="1">
      <alignment horizontal="center" vertical="center" shrinkToFit="1"/>
    </xf>
    <xf numFmtId="181" fontId="7" fillId="0" borderId="13" xfId="0" applyNumberFormat="1" applyFont="1" applyBorder="1" applyAlignment="1">
      <alignment horizontal="center" vertical="center" shrinkToFit="1"/>
    </xf>
    <xf numFmtId="181" fontId="7" fillId="0" borderId="17" xfId="0" applyNumberFormat="1" applyFont="1" applyBorder="1" applyAlignment="1">
      <alignment horizontal="center" vertical="center" shrinkToFit="1"/>
    </xf>
    <xf numFmtId="0" fontId="31" fillId="31" borderId="10" xfId="0" applyFont="1" applyFill="1" applyBorder="1" applyAlignment="1">
      <alignment horizontal="center" vertical="center" wrapText="1" shrinkToFit="1"/>
    </xf>
    <xf numFmtId="181" fontId="7" fillId="0" borderId="16" xfId="0" applyNumberFormat="1" applyFont="1" applyBorder="1" applyAlignment="1">
      <alignment horizontal="right" vertical="center" shrinkToFit="1"/>
    </xf>
    <xf numFmtId="181" fontId="7" fillId="0" borderId="10" xfId="0" applyNumberFormat="1" applyFont="1" applyBorder="1" applyAlignment="1">
      <alignment horizontal="right" vertical="center" shrinkToFit="1"/>
    </xf>
    <xf numFmtId="181" fontId="7" fillId="0" borderId="14" xfId="0" applyNumberFormat="1" applyFont="1" applyBorder="1" applyAlignment="1">
      <alignment horizontal="right" vertical="center" shrinkToFit="1"/>
    </xf>
    <xf numFmtId="181" fontId="7" fillId="0" borderId="11" xfId="0" applyNumberFormat="1" applyFont="1" applyBorder="1" applyAlignment="1">
      <alignment horizontal="right" vertical="center" shrinkToFit="1"/>
    </xf>
    <xf numFmtId="181" fontId="7" fillId="0" borderId="0" xfId="0" applyNumberFormat="1" applyFont="1" applyAlignment="1">
      <alignment horizontal="right" vertical="center" shrinkToFit="1"/>
    </xf>
    <xf numFmtId="181" fontId="7" fillId="0" borderId="15" xfId="0" applyNumberFormat="1" applyFont="1" applyBorder="1" applyAlignment="1">
      <alignment horizontal="right" vertical="center" shrinkToFit="1"/>
    </xf>
    <xf numFmtId="181" fontId="7" fillId="0" borderId="12" xfId="0" applyNumberFormat="1" applyFont="1" applyBorder="1" applyAlignment="1">
      <alignment horizontal="right" vertical="center" shrinkToFit="1"/>
    </xf>
    <xf numFmtId="181" fontId="7" fillId="0" borderId="13" xfId="0" applyNumberFormat="1" applyFont="1" applyBorder="1" applyAlignment="1">
      <alignment horizontal="right" vertical="center" shrinkToFit="1"/>
    </xf>
    <xf numFmtId="181" fontId="7" fillId="0" borderId="17" xfId="0" applyNumberFormat="1" applyFont="1" applyBorder="1" applyAlignment="1">
      <alignment horizontal="right" vertical="center" shrinkToFit="1"/>
    </xf>
    <xf numFmtId="0" fontId="31" fillId="0" borderId="10"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0" xfId="0" applyFont="1" applyAlignment="1">
      <alignment horizontal="center" vertical="center" wrapText="1"/>
    </xf>
    <xf numFmtId="0" fontId="31" fillId="0" borderId="15"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0" xfId="0" applyFont="1" applyBorder="1" applyAlignment="1">
      <alignment horizontal="center" vertical="center" wrapText="1" shrinkToFit="1"/>
    </xf>
    <xf numFmtId="0" fontId="31" fillId="0" borderId="14" xfId="0" applyFont="1" applyBorder="1" applyAlignment="1">
      <alignment horizontal="center" vertical="center" wrapText="1" shrinkToFit="1"/>
    </xf>
    <xf numFmtId="0" fontId="31" fillId="0" borderId="0" xfId="0" applyFont="1" applyAlignment="1">
      <alignment horizontal="center" vertical="center" wrapText="1" shrinkToFit="1"/>
    </xf>
    <xf numFmtId="0" fontId="31" fillId="0" borderId="15" xfId="0" applyFont="1" applyBorder="1" applyAlignment="1">
      <alignment horizontal="center" vertical="center" wrapText="1" shrinkToFit="1"/>
    </xf>
    <xf numFmtId="0" fontId="31" fillId="0" borderId="13" xfId="0" applyFont="1" applyBorder="1" applyAlignment="1">
      <alignment horizontal="center" vertical="center" wrapText="1" shrinkToFit="1"/>
    </xf>
    <xf numFmtId="0" fontId="31" fillId="0" borderId="17" xfId="0" applyFont="1" applyBorder="1" applyAlignment="1">
      <alignment horizontal="center" vertical="center" wrapText="1" shrinkToFit="1"/>
    </xf>
    <xf numFmtId="0" fontId="31" fillId="0" borderId="10" xfId="0" applyFont="1" applyBorder="1" applyAlignment="1">
      <alignment horizontal="left" vertical="center" shrinkToFit="1"/>
    </xf>
    <xf numFmtId="0" fontId="31" fillId="0" borderId="14" xfId="0" applyFont="1" applyBorder="1" applyAlignment="1">
      <alignment horizontal="left" vertical="center" shrinkToFit="1"/>
    </xf>
    <xf numFmtId="0" fontId="31" fillId="0" borderId="0" xfId="0" applyFont="1" applyAlignment="1">
      <alignment horizontal="left" vertical="center" shrinkToFit="1"/>
    </xf>
    <xf numFmtId="0" fontId="31" fillId="0" borderId="15" xfId="0" applyFont="1" applyBorder="1" applyAlignment="1">
      <alignment horizontal="left" vertical="center" shrinkToFit="1"/>
    </xf>
    <xf numFmtId="0" fontId="31" fillId="0" borderId="13" xfId="0" applyFont="1" applyBorder="1" applyAlignment="1">
      <alignment horizontal="left" vertical="center" shrinkToFit="1"/>
    </xf>
    <xf numFmtId="0" fontId="31" fillId="0" borderId="17" xfId="0" applyFont="1" applyBorder="1" applyAlignment="1">
      <alignment horizontal="left" vertical="center" shrinkToFit="1"/>
    </xf>
    <xf numFmtId="0" fontId="31" fillId="0" borderId="89" xfId="0" applyFont="1" applyBorder="1" applyAlignment="1">
      <alignment horizontal="center" vertical="center"/>
    </xf>
    <xf numFmtId="0" fontId="31" fillId="0" borderId="40" xfId="0" applyFont="1" applyBorder="1" applyAlignment="1">
      <alignment horizontal="center" vertical="center"/>
    </xf>
    <xf numFmtId="0" fontId="124" fillId="0" borderId="89" xfId="0" applyFont="1" applyBorder="1" applyAlignment="1">
      <alignment horizontal="left" vertical="center" wrapText="1" shrinkToFit="1"/>
    </xf>
    <xf numFmtId="0" fontId="124" fillId="0" borderId="39" xfId="0" applyFont="1" applyBorder="1" applyAlignment="1">
      <alignment horizontal="left" vertical="center" wrapText="1" shrinkToFit="1"/>
    </xf>
    <xf numFmtId="0" fontId="124" fillId="0" borderId="40" xfId="0" applyFont="1" applyBorder="1" applyAlignment="1">
      <alignment horizontal="left" vertical="center" wrapText="1" shrinkToFit="1"/>
    </xf>
    <xf numFmtId="0" fontId="0" fillId="0" borderId="89" xfId="0" applyBorder="1" applyAlignment="1">
      <alignment horizontal="center" vertical="center"/>
    </xf>
    <xf numFmtId="0" fontId="0" fillId="0" borderId="40" xfId="0" applyBorder="1" applyAlignment="1">
      <alignment horizontal="center" vertical="center"/>
    </xf>
    <xf numFmtId="0" fontId="124" fillId="0" borderId="89" xfId="0" applyFont="1" applyBorder="1" applyAlignment="1">
      <alignment horizontal="left" vertical="center" shrinkToFit="1"/>
    </xf>
    <xf numFmtId="0" fontId="124" fillId="0" borderId="39" xfId="0" applyFont="1" applyBorder="1" applyAlignment="1">
      <alignment horizontal="left" vertical="center" shrinkToFit="1"/>
    </xf>
    <xf numFmtId="0" fontId="124" fillId="0" borderId="40" xfId="0" applyFont="1" applyBorder="1" applyAlignment="1">
      <alignment horizontal="left" vertical="center" shrinkToFit="1"/>
    </xf>
    <xf numFmtId="0" fontId="119" fillId="32" borderId="0" xfId="0" applyFont="1" applyFill="1" applyAlignment="1">
      <alignment vertical="center" wrapText="1"/>
    </xf>
    <xf numFmtId="0" fontId="119" fillId="32" borderId="0" xfId="0" applyFont="1" applyFill="1">
      <alignment vertical="center"/>
    </xf>
    <xf numFmtId="0" fontId="103" fillId="0" borderId="0" xfId="0" applyFont="1" applyAlignment="1">
      <alignment horizontal="center"/>
    </xf>
    <xf numFmtId="58" fontId="31" fillId="24" borderId="16" xfId="0" applyNumberFormat="1" applyFont="1" applyFill="1" applyBorder="1" applyAlignment="1">
      <alignment horizontal="left" vertical="center" shrinkToFit="1"/>
    </xf>
    <xf numFmtId="58" fontId="31" fillId="24" borderId="10" xfId="0" applyNumberFormat="1" applyFont="1" applyFill="1" applyBorder="1" applyAlignment="1">
      <alignment horizontal="left" vertical="center" shrinkToFit="1"/>
    </xf>
    <xf numFmtId="58" fontId="31" fillId="24" borderId="14" xfId="0" applyNumberFormat="1" applyFont="1" applyFill="1" applyBorder="1" applyAlignment="1">
      <alignment horizontal="left" vertical="center" shrinkToFit="1"/>
    </xf>
    <xf numFmtId="58" fontId="31" fillId="24" borderId="11" xfId="0" applyNumberFormat="1" applyFont="1" applyFill="1" applyBorder="1" applyAlignment="1">
      <alignment horizontal="left" vertical="center" shrinkToFit="1"/>
    </xf>
    <xf numFmtId="58" fontId="31" fillId="24" borderId="0" xfId="0" applyNumberFormat="1" applyFont="1" applyFill="1" applyAlignment="1">
      <alignment horizontal="left" vertical="center" shrinkToFit="1"/>
    </xf>
    <xf numFmtId="58" fontId="31" fillId="24" borderId="15" xfId="0" applyNumberFormat="1" applyFont="1" applyFill="1" applyBorder="1" applyAlignment="1">
      <alignment horizontal="left" vertical="center" shrinkToFit="1"/>
    </xf>
    <xf numFmtId="58" fontId="31" fillId="24" borderId="12" xfId="0" applyNumberFormat="1" applyFont="1" applyFill="1" applyBorder="1" applyAlignment="1">
      <alignment horizontal="left" vertical="center" shrinkToFit="1"/>
    </xf>
    <xf numFmtId="58" fontId="31" fillId="24" borderId="13" xfId="0" applyNumberFormat="1" applyFont="1" applyFill="1" applyBorder="1" applyAlignment="1">
      <alignment horizontal="left" vertical="center" shrinkToFit="1"/>
    </xf>
    <xf numFmtId="58" fontId="31" fillId="24" borderId="17" xfId="0" applyNumberFormat="1" applyFont="1" applyFill="1" applyBorder="1" applyAlignment="1">
      <alignment horizontal="left" vertical="center" shrinkToFit="1"/>
    </xf>
    <xf numFmtId="0" fontId="74" fillId="32" borderId="0" xfId="0" applyFont="1" applyFill="1" applyAlignment="1">
      <alignment horizontal="left" vertical="center"/>
    </xf>
    <xf numFmtId="0" fontId="53" fillId="0" borderId="0" xfId="0" applyFont="1" applyAlignment="1">
      <alignment horizontal="distributed" vertical="center" indent="1"/>
    </xf>
    <xf numFmtId="0" fontId="29" fillId="0" borderId="0" xfId="0" applyFont="1" applyAlignment="1">
      <alignment horizontal="distributed" vertical="center"/>
    </xf>
    <xf numFmtId="58" fontId="60" fillId="21" borderId="0" xfId="0" applyNumberFormat="1" applyFont="1" applyFill="1" applyAlignment="1">
      <alignment horizontal="left" vertical="center" shrinkToFit="1"/>
    </xf>
    <xf numFmtId="0" fontId="60" fillId="0" borderId="0" xfId="0" applyFont="1" applyAlignment="1">
      <alignment vertical="center" shrinkToFit="1"/>
    </xf>
    <xf numFmtId="0" fontId="34" fillId="0" borderId="0" xfId="0" applyFont="1" applyAlignment="1">
      <alignment vertical="center" shrinkToFit="1"/>
    </xf>
    <xf numFmtId="0" fontId="34" fillId="0" borderId="0" xfId="0" applyFont="1">
      <alignment vertical="center"/>
    </xf>
    <xf numFmtId="0" fontId="74" fillId="33" borderId="0" xfId="0" applyFont="1" applyFill="1" applyAlignment="1">
      <alignment horizontal="left" vertical="center"/>
    </xf>
    <xf numFmtId="0" fontId="60" fillId="0" borderId="0" xfId="0" applyFont="1" applyAlignment="1">
      <alignment horizontal="left" vertical="center"/>
    </xf>
    <xf numFmtId="0" fontId="60" fillId="0" borderId="0" xfId="0" applyFont="1" applyAlignment="1">
      <alignment horizontal="right" vertical="center" shrinkToFit="1"/>
    </xf>
    <xf numFmtId="0" fontId="60" fillId="0" borderId="0" xfId="0" applyFont="1" applyAlignment="1">
      <alignment horizontal="center" vertical="center"/>
    </xf>
    <xf numFmtId="0" fontId="34" fillId="0" borderId="0" xfId="0" applyFont="1" applyAlignment="1">
      <alignment horizontal="center" vertical="center"/>
    </xf>
    <xf numFmtId="0" fontId="60" fillId="0" borderId="0" xfId="0" applyFont="1" applyAlignment="1">
      <alignment horizontal="distributed" vertical="center"/>
    </xf>
    <xf numFmtId="0" fontId="60" fillId="0" borderId="35" xfId="0" applyFont="1" applyBorder="1" applyAlignment="1">
      <alignment horizontal="distributed" vertical="center" indent="1"/>
    </xf>
    <xf numFmtId="0" fontId="60" fillId="0" borderId="93" xfId="0" applyFont="1" applyBorder="1" applyAlignment="1">
      <alignment horizontal="distributed" vertical="center" indent="1"/>
    </xf>
    <xf numFmtId="0" fontId="60" fillId="0" borderId="94" xfId="0" applyFont="1" applyBorder="1">
      <alignment vertical="center"/>
    </xf>
    <xf numFmtId="0" fontId="60" fillId="0" borderId="93" xfId="0" applyFont="1" applyBorder="1">
      <alignment vertical="center"/>
    </xf>
    <xf numFmtId="0" fontId="60" fillId="0" borderId="0" xfId="0" applyFont="1" applyAlignment="1">
      <alignment horizontal="left" vertical="center" wrapText="1"/>
    </xf>
    <xf numFmtId="0" fontId="60" fillId="0" borderId="0" xfId="0" applyFont="1" applyAlignment="1">
      <alignment vertical="center" wrapText="1"/>
    </xf>
    <xf numFmtId="0" fontId="60" fillId="0" borderId="37" xfId="0" applyFont="1" applyBorder="1" applyAlignment="1">
      <alignment horizontal="distributed" vertical="center" indent="1"/>
    </xf>
    <xf numFmtId="0" fontId="60" fillId="0" borderId="92" xfId="0" applyFont="1" applyBorder="1" applyAlignment="1">
      <alignment horizontal="distributed" vertical="center" indent="1"/>
    </xf>
    <xf numFmtId="0" fontId="34" fillId="0" borderId="36" xfId="0" applyFont="1" applyBorder="1" applyAlignment="1">
      <alignment horizontal="distributed" vertical="center" indent="1"/>
    </xf>
    <xf numFmtId="0" fontId="34" fillId="0" borderId="91" xfId="0" applyFont="1" applyBorder="1" applyAlignment="1">
      <alignment horizontal="distributed" vertical="center" indent="1"/>
    </xf>
    <xf numFmtId="0" fontId="60" fillId="0" borderId="37" xfId="0" applyFont="1" applyBorder="1" applyAlignment="1">
      <alignment horizontal="center" vertical="center" shrinkToFit="1"/>
    </xf>
    <xf numFmtId="0" fontId="34" fillId="0" borderId="55" xfId="0" applyFont="1" applyBorder="1" applyAlignment="1">
      <alignment horizontal="center" vertical="center" shrinkToFit="1"/>
    </xf>
    <xf numFmtId="0" fontId="71" fillId="0" borderId="55" xfId="0" applyFont="1" applyBorder="1" applyAlignment="1">
      <alignment vertical="center" shrinkToFit="1"/>
    </xf>
    <xf numFmtId="0" fontId="68" fillId="0" borderId="55" xfId="0" applyFont="1" applyBorder="1" applyAlignment="1">
      <alignment vertical="center" shrinkToFit="1"/>
    </xf>
    <xf numFmtId="0" fontId="68" fillId="0" borderId="92" xfId="0" applyFont="1" applyBorder="1" applyAlignment="1">
      <alignment vertical="center" shrinkToFit="1"/>
    </xf>
    <xf numFmtId="0" fontId="60" fillId="0" borderId="36" xfId="0" applyFont="1" applyBorder="1" applyAlignment="1">
      <alignment horizontal="center" vertical="center" wrapText="1"/>
    </xf>
    <xf numFmtId="0" fontId="34" fillId="0" borderId="50" xfId="0" applyFont="1" applyBorder="1" applyAlignment="1">
      <alignment horizontal="center" vertical="center" wrapText="1"/>
    </xf>
    <xf numFmtId="0" fontId="60" fillId="0" borderId="50" xfId="0" applyFont="1" applyBorder="1" applyAlignment="1">
      <alignment horizontal="center" vertical="center" shrinkToFit="1"/>
    </xf>
    <xf numFmtId="0" fontId="34" fillId="0" borderId="50" xfId="0" applyFont="1" applyBorder="1" applyAlignment="1">
      <alignment horizontal="center" vertical="center" shrinkToFit="1"/>
    </xf>
    <xf numFmtId="0" fontId="34" fillId="0" borderId="91" xfId="0" applyFont="1" applyBorder="1" applyAlignment="1">
      <alignment horizontal="center" vertical="center" shrinkToFit="1"/>
    </xf>
    <xf numFmtId="0" fontId="34" fillId="0" borderId="93" xfId="0" applyFont="1" applyBorder="1" applyAlignment="1">
      <alignment horizontal="distributed" vertical="center" indent="1"/>
    </xf>
    <xf numFmtId="0" fontId="60" fillId="31" borderId="35" xfId="0" applyFont="1" applyFill="1" applyBorder="1">
      <alignment vertical="center"/>
    </xf>
    <xf numFmtId="0" fontId="60" fillId="31" borderId="94" xfId="0" applyFont="1" applyFill="1" applyBorder="1">
      <alignment vertical="center"/>
    </xf>
    <xf numFmtId="0" fontId="60" fillId="31" borderId="93" xfId="0" applyFont="1" applyFill="1" applyBorder="1">
      <alignment vertical="center"/>
    </xf>
    <xf numFmtId="0" fontId="88" fillId="32" borderId="38" xfId="0" applyFont="1" applyFill="1" applyBorder="1" applyAlignment="1">
      <alignment horizontal="left" vertical="center"/>
    </xf>
    <xf numFmtId="0" fontId="88" fillId="32" borderId="0" xfId="0" applyFont="1" applyFill="1" applyAlignment="1">
      <alignment horizontal="left" vertical="center"/>
    </xf>
    <xf numFmtId="0" fontId="60" fillId="0" borderId="94" xfId="0" applyFont="1" applyBorder="1" applyAlignment="1">
      <alignment vertical="center" wrapText="1"/>
    </xf>
    <xf numFmtId="0" fontId="34" fillId="0" borderId="94" xfId="0" applyFont="1" applyBorder="1">
      <alignment vertical="center"/>
    </xf>
    <xf numFmtId="0" fontId="34" fillId="0" borderId="93" xfId="0" applyFont="1" applyBorder="1">
      <alignment vertical="center"/>
    </xf>
    <xf numFmtId="0" fontId="60" fillId="0" borderId="94" xfId="0" applyFont="1" applyBorder="1" applyAlignment="1">
      <alignment horizontal="left" vertical="center"/>
    </xf>
    <xf numFmtId="0" fontId="60" fillId="0" borderId="93" xfId="0" applyFont="1" applyBorder="1" applyAlignment="1">
      <alignment horizontal="left" vertical="center"/>
    </xf>
    <xf numFmtId="0" fontId="60" fillId="0" borderId="37" xfId="0" applyFont="1" applyBorder="1" applyAlignment="1">
      <alignment horizontal="center" vertical="center" wrapText="1"/>
    </xf>
    <xf numFmtId="0" fontId="60" fillId="0" borderId="92" xfId="0" applyFont="1" applyBorder="1" applyAlignment="1">
      <alignment horizontal="center" vertical="center"/>
    </xf>
    <xf numFmtId="0" fontId="60" fillId="0" borderId="38" xfId="0" applyFont="1" applyBorder="1" applyAlignment="1">
      <alignment horizontal="center" vertical="center"/>
    </xf>
    <xf numFmtId="0" fontId="60" fillId="0" borderId="90" xfId="0" applyFont="1" applyBorder="1" applyAlignment="1">
      <alignment horizontal="center" vertical="center"/>
    </xf>
    <xf numFmtId="0" fontId="60" fillId="0" borderId="36" xfId="0" applyFont="1" applyBorder="1" applyAlignment="1">
      <alignment horizontal="center" vertical="center"/>
    </xf>
    <xf numFmtId="0" fontId="60" fillId="0" borderId="91" xfId="0" applyFont="1" applyBorder="1" applyAlignment="1">
      <alignment horizontal="center" vertical="center"/>
    </xf>
    <xf numFmtId="0" fontId="29" fillId="0" borderId="55" xfId="0" applyFont="1" applyBorder="1" applyAlignment="1">
      <alignment vertical="center" wrapText="1"/>
    </xf>
    <xf numFmtId="0" fontId="29" fillId="0" borderId="92" xfId="0" applyFont="1" applyBorder="1" applyAlignment="1">
      <alignment vertical="center" wrapText="1"/>
    </xf>
    <xf numFmtId="0" fontId="29" fillId="31" borderId="50" xfId="0" applyFont="1" applyFill="1" applyBorder="1" applyAlignment="1">
      <alignment horizontal="left" vertical="center"/>
    </xf>
    <xf numFmtId="0" fontId="29" fillId="31" borderId="91" xfId="0" applyFont="1" applyFill="1" applyBorder="1" applyAlignment="1">
      <alignment horizontal="left" vertical="center"/>
    </xf>
    <xf numFmtId="0" fontId="60" fillId="21" borderId="55" xfId="0" applyFont="1" applyFill="1" applyBorder="1" applyAlignment="1">
      <alignment horizontal="left" vertical="center" shrinkToFit="1"/>
    </xf>
    <xf numFmtId="0" fontId="60" fillId="21" borderId="95" xfId="0" applyFont="1" applyFill="1" applyBorder="1" applyAlignment="1">
      <alignment horizontal="left" vertical="center" shrinkToFit="1"/>
    </xf>
    <xf numFmtId="0" fontId="60" fillId="0" borderId="36" xfId="0" applyFont="1" applyBorder="1" applyAlignment="1">
      <alignment horizontal="left" vertical="center"/>
    </xf>
    <xf numFmtId="0" fontId="60" fillId="0" borderId="50" xfId="0" applyFont="1" applyBorder="1" applyAlignment="1">
      <alignment horizontal="left" vertical="center"/>
    </xf>
    <xf numFmtId="58" fontId="60" fillId="21" borderId="50" xfId="0" applyNumberFormat="1" applyFont="1" applyFill="1" applyBorder="1" applyAlignment="1">
      <alignment horizontal="center" vertical="center" shrinkToFit="1"/>
    </xf>
    <xf numFmtId="0" fontId="60" fillId="31" borderId="50" xfId="0" applyFont="1" applyFill="1" applyBorder="1" applyAlignment="1">
      <alignment horizontal="center" vertical="center" shrinkToFit="1"/>
    </xf>
    <xf numFmtId="0" fontId="60" fillId="0" borderId="50" xfId="0" applyFont="1" applyBorder="1">
      <alignment vertical="center"/>
    </xf>
    <xf numFmtId="0" fontId="60" fillId="0" borderId="91" xfId="0" applyFont="1" applyBorder="1">
      <alignment vertical="center"/>
    </xf>
    <xf numFmtId="0" fontId="60" fillId="0" borderId="35" xfId="0" applyFont="1" applyBorder="1" applyAlignment="1">
      <alignment horizontal="distributed" vertical="center" wrapText="1" indent="1"/>
    </xf>
    <xf numFmtId="0" fontId="60" fillId="0" borderId="93" xfId="0" applyFont="1" applyBorder="1" applyAlignment="1">
      <alignment horizontal="distributed" vertical="center" wrapText="1" indent="1"/>
    </xf>
    <xf numFmtId="58" fontId="60" fillId="21" borderId="55" xfId="0" applyNumberFormat="1" applyFont="1" applyFill="1" applyBorder="1" applyAlignment="1">
      <alignment horizontal="center" vertical="center" shrinkToFit="1"/>
    </xf>
    <xf numFmtId="0" fontId="29" fillId="21" borderId="55" xfId="0" applyFont="1" applyFill="1" applyBorder="1" applyAlignment="1">
      <alignment horizontal="left" vertical="center" shrinkToFit="1"/>
    </xf>
    <xf numFmtId="0" fontId="29" fillId="21" borderId="92" xfId="0" applyFont="1" applyFill="1" applyBorder="1" applyAlignment="1">
      <alignment horizontal="left" vertical="center" shrinkToFit="1"/>
    </xf>
    <xf numFmtId="0" fontId="60" fillId="21" borderId="50" xfId="0" applyFont="1" applyFill="1" applyBorder="1" applyAlignment="1">
      <alignment vertical="center" shrinkToFit="1"/>
    </xf>
    <xf numFmtId="0" fontId="60" fillId="21" borderId="91" xfId="0" applyFont="1" applyFill="1" applyBorder="1" applyAlignment="1">
      <alignment vertical="center" shrinkToFit="1"/>
    </xf>
    <xf numFmtId="0" fontId="60" fillId="21" borderId="55" xfId="0" applyFont="1" applyFill="1" applyBorder="1" applyAlignment="1">
      <alignment horizontal="center" vertical="center" shrinkToFit="1"/>
    </xf>
    <xf numFmtId="0" fontId="60" fillId="21" borderId="55" xfId="0" applyFont="1" applyFill="1" applyBorder="1" applyAlignment="1">
      <alignment vertical="center" shrinkToFit="1"/>
    </xf>
    <xf numFmtId="0" fontId="60" fillId="21" borderId="92" xfId="0" applyFont="1" applyFill="1" applyBorder="1" applyAlignment="1">
      <alignment vertical="center" shrinkToFit="1"/>
    </xf>
    <xf numFmtId="0" fontId="60" fillId="31" borderId="50" xfId="0" applyFont="1" applyFill="1" applyBorder="1" applyAlignment="1">
      <alignment horizontal="left" vertical="center" shrinkToFit="1"/>
    </xf>
    <xf numFmtId="0" fontId="60" fillId="21" borderId="91" xfId="0" applyFont="1" applyFill="1" applyBorder="1" applyAlignment="1">
      <alignment horizontal="left" vertical="center" shrinkToFit="1"/>
    </xf>
    <xf numFmtId="0" fontId="91" fillId="0" borderId="55" xfId="0" applyFont="1" applyBorder="1" applyAlignment="1">
      <alignment vertical="top" wrapText="1"/>
    </xf>
    <xf numFmtId="0" fontId="91" fillId="0" borderId="92" xfId="0" applyFont="1" applyBorder="1" applyAlignment="1">
      <alignment vertical="top" wrapText="1"/>
    </xf>
    <xf numFmtId="0" fontId="91" fillId="0" borderId="0" xfId="0" applyFont="1" applyAlignment="1">
      <alignment vertical="top" wrapText="1"/>
    </xf>
    <xf numFmtId="0" fontId="91" fillId="0" borderId="90" xfId="0" applyFont="1" applyBorder="1" applyAlignment="1">
      <alignment vertical="top" wrapText="1"/>
    </xf>
    <xf numFmtId="0" fontId="60" fillId="0" borderId="50" xfId="0" applyFont="1" applyBorder="1" applyAlignment="1">
      <alignment vertical="top" wrapText="1"/>
    </xf>
    <xf numFmtId="0" fontId="60" fillId="0" borderId="91" xfId="0" applyFont="1" applyBorder="1" applyAlignment="1">
      <alignment vertical="top" wrapText="1"/>
    </xf>
    <xf numFmtId="0" fontId="14" fillId="7" borderId="0" xfId="28" applyFill="1" applyAlignment="1" applyProtection="1">
      <alignment horizontal="center" vertical="center" shrinkToFit="1"/>
    </xf>
    <xf numFmtId="0" fontId="125" fillId="0" borderId="0" xfId="0" applyFont="1" applyAlignment="1">
      <alignment vertical="top" wrapText="1"/>
    </xf>
    <xf numFmtId="0" fontId="125" fillId="0" borderId="90" xfId="0" applyFont="1" applyBorder="1" applyAlignment="1">
      <alignment vertical="top" wrapText="1"/>
    </xf>
    <xf numFmtId="0" fontId="126" fillId="0" borderId="50" xfId="0" applyFont="1" applyBorder="1" applyAlignment="1">
      <alignment vertical="top"/>
    </xf>
    <xf numFmtId="0" fontId="126" fillId="0" borderId="91" xfId="0" applyFont="1" applyBorder="1" applyAlignment="1">
      <alignment vertical="top"/>
    </xf>
    <xf numFmtId="0" fontId="60" fillId="0" borderId="38" xfId="0" applyFont="1" applyBorder="1" applyAlignment="1">
      <alignment horizontal="distributed" vertical="center" indent="1"/>
    </xf>
    <xf numFmtId="0" fontId="60" fillId="0" borderId="90" xfId="0" applyFont="1" applyBorder="1" applyAlignment="1">
      <alignment horizontal="distributed" vertical="center" indent="1"/>
    </xf>
    <xf numFmtId="0" fontId="60" fillId="0" borderId="36" xfId="0" applyFont="1" applyBorder="1" applyAlignment="1">
      <alignment horizontal="distributed" vertical="center" indent="1"/>
    </xf>
    <xf numFmtId="0" fontId="60" fillId="0" borderId="91" xfId="0" applyFont="1" applyBorder="1" applyAlignment="1">
      <alignment horizontal="distributed" vertical="center" indent="1"/>
    </xf>
    <xf numFmtId="0" fontId="125" fillId="0" borderId="55" xfId="0" applyFont="1" applyBorder="1" applyAlignment="1">
      <alignment vertical="top" wrapText="1"/>
    </xf>
    <xf numFmtId="0" fontId="125" fillId="0" borderId="92" xfId="0" applyFont="1" applyBorder="1" applyAlignment="1">
      <alignment vertical="top" wrapText="1"/>
    </xf>
    <xf numFmtId="0" fontId="126" fillId="0" borderId="0" xfId="0" applyFont="1" applyAlignment="1">
      <alignment vertical="top" wrapText="1"/>
    </xf>
    <xf numFmtId="0" fontId="126" fillId="0" borderId="90" xfId="0" applyFont="1" applyBorder="1" applyAlignment="1">
      <alignment vertical="top" wrapText="1"/>
    </xf>
    <xf numFmtId="0" fontId="60" fillId="0" borderId="55" xfId="0" applyFont="1" applyBorder="1" applyAlignment="1">
      <alignment horizontal="distributed" vertical="center"/>
    </xf>
    <xf numFmtId="0" fontId="110" fillId="0" borderId="18" xfId="0" applyFont="1" applyBorder="1" applyAlignment="1">
      <alignment horizontal="center" vertical="center" shrinkToFit="1"/>
    </xf>
    <xf numFmtId="0" fontId="110" fillId="0" borderId="89" xfId="0" applyFont="1" applyBorder="1" applyAlignment="1">
      <alignment horizontal="left" vertical="center" shrinkToFit="1"/>
    </xf>
    <xf numFmtId="0" fontId="110" fillId="0" borderId="39" xfId="0" applyFont="1" applyBorder="1" applyAlignment="1">
      <alignment horizontal="left" vertical="center" shrinkToFit="1"/>
    </xf>
    <xf numFmtId="0" fontId="110" fillId="0" borderId="40" xfId="0" applyFont="1" applyBorder="1" applyAlignment="1">
      <alignment horizontal="left" vertical="center" shrinkToFit="1"/>
    </xf>
    <xf numFmtId="0" fontId="112" fillId="0" borderId="0" xfId="0" applyFont="1" applyAlignment="1">
      <alignment horizontal="center" vertical="center"/>
    </xf>
    <xf numFmtId="0" fontId="112" fillId="31" borderId="0" xfId="0" applyFont="1" applyFill="1">
      <alignment vertical="center"/>
    </xf>
    <xf numFmtId="0" fontId="109" fillId="0" borderId="18" xfId="0" applyFont="1" applyBorder="1" applyAlignment="1">
      <alignment horizontal="left" vertical="center"/>
    </xf>
    <xf numFmtId="0" fontId="112" fillId="0" borderId="0" xfId="0" applyFont="1" applyAlignment="1">
      <alignment horizontal="left" vertical="center"/>
    </xf>
    <xf numFmtId="0" fontId="109" fillId="0" borderId="0" xfId="0" applyFont="1" applyAlignment="1">
      <alignment horizontal="center" vertical="center"/>
    </xf>
    <xf numFmtId="0" fontId="112" fillId="0" borderId="16" xfId="0" applyFont="1" applyBorder="1" applyAlignment="1">
      <alignment horizontal="center" vertical="center"/>
    </xf>
    <xf numFmtId="0" fontId="112" fillId="0" borderId="14" xfId="0" applyFont="1" applyBorder="1" applyAlignment="1">
      <alignment horizontal="center" vertical="center"/>
    </xf>
    <xf numFmtId="0" fontId="112" fillId="0" borderId="11" xfId="0" applyFont="1" applyBorder="1" applyAlignment="1">
      <alignment horizontal="center" vertical="center"/>
    </xf>
    <xf numFmtId="0" fontId="112" fillId="0" borderId="15" xfId="0" applyFont="1" applyBorder="1" applyAlignment="1">
      <alignment horizontal="center" vertical="center"/>
    </xf>
    <xf numFmtId="0" fontId="112" fillId="0" borderId="12" xfId="0" applyFont="1" applyBorder="1" applyAlignment="1">
      <alignment horizontal="center" vertical="center"/>
    </xf>
    <xf numFmtId="0" fontId="112" fillId="0" borderId="17" xfId="0" applyFont="1" applyBorder="1" applyAlignment="1">
      <alignment horizontal="center" vertical="center"/>
    </xf>
    <xf numFmtId="0" fontId="109" fillId="0" borderId="89" xfId="0" applyFont="1" applyBorder="1" applyAlignment="1">
      <alignment horizontal="left" vertical="center" shrinkToFit="1"/>
    </xf>
    <xf numFmtId="0" fontId="109" fillId="0" borderId="39" xfId="0" applyFont="1" applyBorder="1" applyAlignment="1">
      <alignment horizontal="left" vertical="center" shrinkToFit="1"/>
    </xf>
    <xf numFmtId="0" fontId="109" fillId="0" borderId="40" xfId="0" applyFont="1" applyBorder="1" applyAlignment="1">
      <alignment horizontal="left" vertical="center" shrinkToFit="1"/>
    </xf>
    <xf numFmtId="0" fontId="110" fillId="0" borderId="18" xfId="0" applyFont="1" applyBorder="1" applyAlignment="1">
      <alignment horizontal="left" vertical="center" shrinkToFit="1"/>
    </xf>
    <xf numFmtId="0" fontId="112" fillId="0" borderId="18" xfId="0" applyFont="1" applyBorder="1" applyAlignment="1">
      <alignment horizontal="center" vertical="center"/>
    </xf>
    <xf numFmtId="0" fontId="110" fillId="0" borderId="18" xfId="0" applyFont="1" applyBorder="1" applyAlignment="1">
      <alignment horizontal="left" vertical="center"/>
    </xf>
    <xf numFmtId="0" fontId="109" fillId="31" borderId="0" xfId="0" applyFont="1" applyFill="1">
      <alignment vertical="center"/>
    </xf>
    <xf numFmtId="0" fontId="127" fillId="0" borderId="44" xfId="0" applyFont="1" applyBorder="1" applyAlignment="1">
      <alignment horizontal="center" vertical="center"/>
    </xf>
    <xf numFmtId="0" fontId="127" fillId="0" borderId="46" xfId="0" applyFont="1" applyBorder="1" applyAlignment="1">
      <alignment horizontal="center" vertical="center"/>
    </xf>
    <xf numFmtId="0" fontId="128" fillId="0" borderId="0" xfId="0" applyFont="1" applyAlignment="1">
      <alignment horizontal="center" vertical="center"/>
    </xf>
    <xf numFmtId="0" fontId="87" fillId="24" borderId="0" xfId="0" applyFont="1" applyFill="1" applyAlignment="1">
      <alignment horizontal="left" vertical="center" wrapText="1"/>
    </xf>
    <xf numFmtId="0" fontId="59" fillId="0" borderId="16" xfId="0" applyFont="1" applyBorder="1" applyAlignment="1">
      <alignment horizontal="center" vertical="center" wrapText="1" shrinkToFit="1"/>
    </xf>
    <xf numFmtId="0" fontId="59" fillId="0" borderId="10" xfId="0" applyFont="1" applyBorder="1" applyAlignment="1">
      <alignment horizontal="center" vertical="center" wrapText="1" shrinkToFit="1"/>
    </xf>
    <xf numFmtId="0" fontId="59" fillId="0" borderId="11" xfId="0" applyFont="1" applyBorder="1" applyAlignment="1">
      <alignment horizontal="center" vertical="center" wrapText="1" shrinkToFit="1"/>
    </xf>
    <xf numFmtId="0" fontId="59" fillId="0" borderId="0" xfId="0" applyFont="1" applyAlignment="1">
      <alignment horizontal="center" vertical="center" wrapText="1" shrinkToFit="1"/>
    </xf>
    <xf numFmtId="0" fontId="59" fillId="0" borderId="12" xfId="0" applyFont="1" applyBorder="1" applyAlignment="1">
      <alignment horizontal="center" vertical="center" wrapText="1" shrinkToFit="1"/>
    </xf>
    <xf numFmtId="0" fontId="59" fillId="0" borderId="13" xfId="0" applyFont="1" applyBorder="1" applyAlignment="1">
      <alignment horizontal="center" vertical="center" wrapText="1" shrinkToFit="1"/>
    </xf>
    <xf numFmtId="0" fontId="31" fillId="0" borderId="14" xfId="0" applyFont="1" applyBorder="1" applyAlignment="1">
      <alignment horizontal="center" vertical="center"/>
    </xf>
    <xf numFmtId="0" fontId="31" fillId="0" borderId="11" xfId="0" applyFont="1" applyBorder="1" applyAlignment="1">
      <alignment horizontal="center" vertical="center"/>
    </xf>
    <xf numFmtId="0" fontId="31" fillId="0" borderId="15" xfId="0" applyFont="1" applyBorder="1" applyAlignment="1">
      <alignment horizontal="center" vertical="center"/>
    </xf>
    <xf numFmtId="0" fontId="31" fillId="0" borderId="17" xfId="0" applyFont="1"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31" fillId="29" borderId="16" xfId="0" applyFont="1" applyFill="1" applyBorder="1" applyAlignment="1">
      <alignment horizontal="right" vertical="center" wrapText="1"/>
    </xf>
    <xf numFmtId="0" fontId="31" fillId="29" borderId="10" xfId="0" applyFont="1" applyFill="1" applyBorder="1" applyAlignment="1">
      <alignment horizontal="right" vertical="center" wrapText="1"/>
    </xf>
    <xf numFmtId="0" fontId="31" fillId="29" borderId="14" xfId="0" applyFont="1" applyFill="1" applyBorder="1" applyAlignment="1">
      <alignment horizontal="right" vertical="center" wrapText="1"/>
    </xf>
    <xf numFmtId="0" fontId="31" fillId="29" borderId="11" xfId="0" applyFont="1" applyFill="1" applyBorder="1" applyAlignment="1">
      <alignment horizontal="right" vertical="center" wrapText="1"/>
    </xf>
    <xf numFmtId="0" fontId="31" fillId="29" borderId="0" xfId="0" applyFont="1" applyFill="1" applyAlignment="1">
      <alignment horizontal="right" vertical="center" wrapText="1"/>
    </xf>
    <xf numFmtId="0" fontId="31" fillId="29" borderId="15" xfId="0" applyFont="1" applyFill="1" applyBorder="1" applyAlignment="1">
      <alignment horizontal="right" vertical="center" wrapText="1"/>
    </xf>
    <xf numFmtId="0" fontId="31" fillId="29" borderId="12" xfId="0" applyFont="1" applyFill="1" applyBorder="1" applyAlignment="1">
      <alignment horizontal="right" vertical="center" wrapText="1"/>
    </xf>
    <xf numFmtId="0" fontId="31" fillId="29" borderId="13" xfId="0" applyFont="1" applyFill="1" applyBorder="1" applyAlignment="1">
      <alignment horizontal="right" vertical="center" wrapText="1"/>
    </xf>
    <xf numFmtId="0" fontId="31" fillId="29" borderId="17" xfId="0" applyFont="1" applyFill="1" applyBorder="1" applyAlignment="1">
      <alignment horizontal="right" vertical="center" wrapText="1"/>
    </xf>
    <xf numFmtId="0" fontId="8" fillId="0" borderId="0" xfId="0" applyFont="1" applyAlignment="1">
      <alignment horizontal="center" vertical="center"/>
    </xf>
    <xf numFmtId="0" fontId="52" fillId="0" borderId="0" xfId="0" applyFont="1" applyAlignment="1">
      <alignment horizontal="center" vertical="center"/>
    </xf>
    <xf numFmtId="0" fontId="52" fillId="0" borderId="13" xfId="0" applyFont="1" applyBorder="1" applyAlignment="1">
      <alignment horizontal="center" vertical="center"/>
    </xf>
    <xf numFmtId="0" fontId="34" fillId="0" borderId="89"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45" fillId="0" borderId="16" xfId="0" applyFont="1" applyBorder="1" applyAlignment="1">
      <alignment horizontal="center" vertical="center" shrinkToFit="1"/>
    </xf>
    <xf numFmtId="0" fontId="45" fillId="0" borderId="10"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0" xfId="0" applyFont="1" applyAlignment="1">
      <alignment horizontal="center" vertical="center" shrinkToFit="1"/>
    </xf>
    <xf numFmtId="0" fontId="45" fillId="0" borderId="15" xfId="0" applyFont="1" applyBorder="1" applyAlignment="1">
      <alignment horizontal="center" vertical="center" shrinkToFit="1"/>
    </xf>
    <xf numFmtId="0" fontId="45" fillId="0" borderId="12" xfId="0" applyFont="1" applyBorder="1" applyAlignment="1">
      <alignment horizontal="center" vertical="center" shrinkToFit="1"/>
    </xf>
    <xf numFmtId="0" fontId="45" fillId="0" borderId="13" xfId="0" applyFont="1" applyBorder="1" applyAlignment="1">
      <alignment horizontal="center" vertical="center" shrinkToFit="1"/>
    </xf>
    <xf numFmtId="0" fontId="45" fillId="0" borderId="17" xfId="0" applyFont="1" applyBorder="1" applyAlignment="1">
      <alignment horizontal="center" vertical="center" shrinkToFit="1"/>
    </xf>
    <xf numFmtId="0" fontId="34" fillId="0" borderId="0" xfId="0" applyFont="1" applyAlignment="1">
      <alignment horizontal="right" vertical="center" shrinkToFi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7" xfId="0" applyFont="1" applyBorder="1" applyAlignment="1">
      <alignment horizontal="center" vertical="center" wrapText="1"/>
    </xf>
    <xf numFmtId="180" fontId="31" fillId="0" borderId="16" xfId="0" applyNumberFormat="1" applyFont="1" applyBorder="1" applyAlignment="1">
      <alignment horizontal="center" vertical="center" shrinkToFit="1"/>
    </xf>
    <xf numFmtId="180" fontId="31" fillId="0" borderId="10" xfId="0" applyNumberFormat="1" applyFont="1" applyBorder="1" applyAlignment="1">
      <alignment horizontal="center" vertical="center" shrinkToFit="1"/>
    </xf>
    <xf numFmtId="180" fontId="31" fillId="0" borderId="14" xfId="0" applyNumberFormat="1" applyFont="1" applyBorder="1" applyAlignment="1">
      <alignment horizontal="center" vertical="center" shrinkToFit="1"/>
    </xf>
    <xf numFmtId="180" fontId="31" fillId="0" borderId="11" xfId="0" applyNumberFormat="1" applyFont="1" applyBorder="1" applyAlignment="1">
      <alignment horizontal="center" vertical="center" shrinkToFit="1"/>
    </xf>
    <xf numFmtId="180" fontId="31" fillId="0" borderId="0" xfId="0" applyNumberFormat="1" applyFont="1" applyAlignment="1">
      <alignment horizontal="center" vertical="center" shrinkToFit="1"/>
    </xf>
    <xf numFmtId="180" fontId="31" fillId="0" borderId="15" xfId="0" applyNumberFormat="1" applyFont="1" applyBorder="1" applyAlignment="1">
      <alignment horizontal="center" vertical="center" shrinkToFit="1"/>
    </xf>
    <xf numFmtId="180" fontId="31" fillId="0" borderId="12" xfId="0" applyNumberFormat="1" applyFont="1" applyBorder="1" applyAlignment="1">
      <alignment horizontal="center" vertical="center" shrinkToFit="1"/>
    </xf>
    <xf numFmtId="180" fontId="31" fillId="0" borderId="13" xfId="0" applyNumberFormat="1" applyFont="1" applyBorder="1" applyAlignment="1">
      <alignment horizontal="center" vertical="center" shrinkToFit="1"/>
    </xf>
    <xf numFmtId="180" fontId="31" fillId="0" borderId="17" xfId="0" applyNumberFormat="1" applyFont="1" applyBorder="1" applyAlignment="1">
      <alignment horizontal="center" vertical="center" shrinkToFit="1"/>
    </xf>
    <xf numFmtId="0" fontId="34" fillId="0" borderId="16" xfId="0" applyFont="1" applyBorder="1" applyAlignment="1">
      <alignment horizontal="left" vertical="center" indent="1" shrinkToFit="1"/>
    </xf>
    <xf numFmtId="0" fontId="34" fillId="0" borderId="10" xfId="0" applyFont="1" applyBorder="1" applyAlignment="1">
      <alignment horizontal="left" vertical="center" indent="1" shrinkToFit="1"/>
    </xf>
    <xf numFmtId="0" fontId="34" fillId="0" borderId="14" xfId="0" applyFont="1" applyBorder="1" applyAlignment="1">
      <alignment horizontal="left" vertical="center" indent="1" shrinkToFit="1"/>
    </xf>
    <xf numFmtId="0" fontId="34" fillId="0" borderId="12" xfId="0" applyFont="1" applyBorder="1" applyAlignment="1">
      <alignment horizontal="left" vertical="center" indent="1" shrinkToFit="1"/>
    </xf>
    <xf numFmtId="0" fontId="34" fillId="0" borderId="13" xfId="0" applyFont="1" applyBorder="1" applyAlignment="1">
      <alignment horizontal="left" vertical="center" indent="1" shrinkToFit="1"/>
    </xf>
    <xf numFmtId="0" fontId="34" fillId="0" borderId="17" xfId="0" applyFont="1" applyBorder="1" applyAlignment="1">
      <alignment horizontal="left" vertical="center" indent="1" shrinkToFit="1"/>
    </xf>
    <xf numFmtId="0" fontId="7" fillId="0" borderId="0" xfId="0" applyFont="1" applyAlignment="1">
      <alignment horizontal="center" vertical="center"/>
    </xf>
    <xf numFmtId="0" fontId="7" fillId="0" borderId="33" xfId="0" applyFont="1" applyBorder="1" applyAlignment="1">
      <alignment horizontal="center" vertical="center"/>
    </xf>
    <xf numFmtId="0" fontId="0" fillId="0" borderId="16" xfId="0" applyBorder="1" applyAlignment="1">
      <alignment horizontal="left" vertical="center" indent="1" shrinkToFit="1"/>
    </xf>
    <xf numFmtId="0" fontId="0" fillId="0" borderId="10" xfId="0" applyBorder="1" applyAlignment="1">
      <alignment horizontal="left" vertical="center" indent="1" shrinkToFit="1"/>
    </xf>
    <xf numFmtId="0" fontId="0" fillId="0" borderId="14" xfId="0" applyBorder="1" applyAlignment="1">
      <alignment horizontal="left" vertical="center" indent="1" shrinkToFit="1"/>
    </xf>
    <xf numFmtId="0" fontId="0" fillId="0" borderId="12" xfId="0" applyBorder="1" applyAlignment="1">
      <alignment horizontal="left" vertical="center" indent="1" shrinkToFit="1"/>
    </xf>
    <xf numFmtId="0" fontId="0" fillId="0" borderId="13" xfId="0" applyBorder="1" applyAlignment="1">
      <alignment horizontal="left" vertical="center" indent="1" shrinkToFit="1"/>
    </xf>
    <xf numFmtId="0" fontId="0" fillId="0" borderId="17" xfId="0" applyBorder="1" applyAlignment="1">
      <alignment horizontal="left" vertical="center" indent="1" shrinkToFit="1"/>
    </xf>
    <xf numFmtId="0" fontId="0" fillId="0" borderId="18" xfId="0" applyBorder="1" applyAlignment="1">
      <alignment horizontal="center" vertical="center" wrapText="1"/>
    </xf>
    <xf numFmtId="0" fontId="0" fillId="0" borderId="18" xfId="0" applyBorder="1" applyAlignment="1">
      <alignment horizontal="center" vertical="center"/>
    </xf>
    <xf numFmtId="0" fontId="0" fillId="0" borderId="18" xfId="0" applyBorder="1">
      <alignment vertical="center"/>
    </xf>
    <xf numFmtId="0" fontId="14" fillId="7" borderId="0" xfId="28" applyFill="1" applyBorder="1" applyAlignment="1" applyProtection="1">
      <alignment horizontal="center" vertical="center" shrinkToFit="1"/>
    </xf>
    <xf numFmtId="0" fontId="0" fillId="0" borderId="30" xfId="0" applyBorder="1" applyAlignment="1">
      <alignment vertical="center" wrapText="1"/>
    </xf>
    <xf numFmtId="0" fontId="0" fillId="0" borderId="0" xfId="0" applyAlignment="1">
      <alignment vertical="center" wrapText="1"/>
    </xf>
    <xf numFmtId="0" fontId="0" fillId="0" borderId="0" xfId="0">
      <alignment vertical="center"/>
    </xf>
    <xf numFmtId="0" fontId="0" fillId="0" borderId="33" xfId="0" applyBorder="1" applyAlignment="1">
      <alignment vertical="center" wrapText="1"/>
    </xf>
    <xf numFmtId="0" fontId="0" fillId="0" borderId="33" xfId="0" applyBorder="1">
      <alignment vertical="center"/>
    </xf>
    <xf numFmtId="0" fontId="34" fillId="0" borderId="16" xfId="0" applyFont="1" applyBorder="1" applyAlignment="1">
      <alignment horizontal="center" vertical="center" shrinkToFit="1"/>
    </xf>
    <xf numFmtId="0" fontId="34" fillId="0" borderId="10" xfId="0" applyFont="1" applyBorder="1" applyAlignment="1">
      <alignment horizontal="center" vertical="center" shrinkToFit="1"/>
    </xf>
    <xf numFmtId="0" fontId="34" fillId="0" borderId="14" xfId="0" applyFont="1" applyBorder="1" applyAlignment="1">
      <alignment horizontal="center" vertical="center" shrinkToFit="1"/>
    </xf>
    <xf numFmtId="0" fontId="34" fillId="0" borderId="12" xfId="0" applyFont="1" applyBorder="1" applyAlignment="1">
      <alignment horizontal="center" vertical="center" shrinkToFit="1"/>
    </xf>
    <xf numFmtId="0" fontId="34" fillId="0" borderId="13" xfId="0" applyFont="1" applyBorder="1" applyAlignment="1">
      <alignment horizontal="center" vertical="center" shrinkToFit="1"/>
    </xf>
    <xf numFmtId="0" fontId="34" fillId="0" borderId="17" xfId="0" applyFont="1" applyBorder="1" applyAlignment="1">
      <alignment horizontal="center" vertical="center" shrinkToFit="1"/>
    </xf>
    <xf numFmtId="0" fontId="0" fillId="0" borderId="30" xfId="0" applyBorder="1">
      <alignment vertical="center"/>
    </xf>
    <xf numFmtId="0" fontId="34" fillId="0" borderId="16" xfId="0" applyFont="1" applyBorder="1" applyAlignment="1">
      <alignment horizontal="center" vertical="center"/>
    </xf>
    <xf numFmtId="0" fontId="34" fillId="0" borderId="10" xfId="0" applyFont="1" applyBorder="1" applyAlignment="1">
      <alignment horizontal="center" vertical="center"/>
    </xf>
    <xf numFmtId="0" fontId="34" fillId="0" borderId="14"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7" xfId="0" applyFont="1" applyBorder="1" applyAlignment="1">
      <alignment horizontal="center" vertical="center"/>
    </xf>
    <xf numFmtId="0" fontId="31" fillId="24" borderId="16" xfId="0" applyFont="1" applyFill="1" applyBorder="1">
      <alignment vertical="center"/>
    </xf>
    <xf numFmtId="0" fontId="31" fillId="24" borderId="10" xfId="0" applyFont="1" applyFill="1" applyBorder="1">
      <alignment vertical="center"/>
    </xf>
    <xf numFmtId="0" fontId="31" fillId="24" borderId="14" xfId="0" applyFont="1" applyFill="1" applyBorder="1">
      <alignment vertical="center"/>
    </xf>
    <xf numFmtId="0" fontId="31" fillId="24" borderId="11" xfId="0" applyFont="1" applyFill="1" applyBorder="1">
      <alignment vertical="center"/>
    </xf>
    <xf numFmtId="0" fontId="31" fillId="24" borderId="0" xfId="0" applyFont="1" applyFill="1">
      <alignment vertical="center"/>
    </xf>
    <xf numFmtId="0" fontId="31" fillId="24" borderId="15" xfId="0" applyFont="1" applyFill="1" applyBorder="1">
      <alignment vertical="center"/>
    </xf>
    <xf numFmtId="0" fontId="31" fillId="24" borderId="12" xfId="0" applyFont="1" applyFill="1" applyBorder="1">
      <alignment vertical="center"/>
    </xf>
    <xf numFmtId="0" fontId="31" fillId="24" borderId="13" xfId="0" applyFont="1" applyFill="1" applyBorder="1">
      <alignment vertical="center"/>
    </xf>
    <xf numFmtId="0" fontId="31" fillId="24" borderId="17" xfId="0" applyFont="1" applyFill="1" applyBorder="1">
      <alignment vertical="center"/>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31" fillId="24" borderId="11" xfId="0" applyFont="1" applyFill="1" applyBorder="1" applyAlignment="1">
      <alignment horizontal="center" vertical="center" shrinkToFit="1"/>
    </xf>
    <xf numFmtId="0" fontId="31" fillId="24" borderId="0" xfId="0" applyFont="1" applyFill="1" applyAlignment="1">
      <alignment horizontal="center" vertical="center" shrinkToFit="1"/>
    </xf>
    <xf numFmtId="0" fontId="31" fillId="24" borderId="15" xfId="0" applyFont="1" applyFill="1" applyBorder="1" applyAlignment="1">
      <alignment horizontal="center" vertical="center" shrinkToFit="1"/>
    </xf>
    <xf numFmtId="184" fontId="31" fillId="0" borderId="16" xfId="0" applyNumberFormat="1" applyFont="1" applyBorder="1" applyAlignment="1">
      <alignment horizontal="center" vertical="center" shrinkToFit="1"/>
    </xf>
    <xf numFmtId="184" fontId="31" fillId="0" borderId="10" xfId="0" applyNumberFormat="1" applyFont="1" applyBorder="1" applyAlignment="1">
      <alignment horizontal="center" vertical="center" shrinkToFit="1"/>
    </xf>
    <xf numFmtId="184" fontId="31" fillId="0" borderId="14" xfId="0" applyNumberFormat="1" applyFont="1" applyBorder="1" applyAlignment="1">
      <alignment horizontal="center" vertical="center" shrinkToFit="1"/>
    </xf>
    <xf numFmtId="184" fontId="31" fillId="0" borderId="11" xfId="0" applyNumberFormat="1" applyFont="1" applyBorder="1" applyAlignment="1">
      <alignment horizontal="center" vertical="center" shrinkToFit="1"/>
    </xf>
    <xf numFmtId="184" fontId="31" fillId="0" borderId="0" xfId="0" applyNumberFormat="1" applyFont="1" applyAlignment="1">
      <alignment horizontal="center" vertical="center" shrinkToFit="1"/>
    </xf>
    <xf numFmtId="184" fontId="31" fillId="0" borderId="15" xfId="0" applyNumberFormat="1" applyFont="1" applyBorder="1" applyAlignment="1">
      <alignment horizontal="center" vertical="center" shrinkToFit="1"/>
    </xf>
    <xf numFmtId="184" fontId="31" fillId="0" borderId="12" xfId="0" applyNumberFormat="1" applyFont="1" applyBorder="1" applyAlignment="1">
      <alignment horizontal="center" vertical="center" shrinkToFit="1"/>
    </xf>
    <xf numFmtId="184" fontId="31" fillId="0" borderId="13" xfId="0" applyNumberFormat="1" applyFont="1" applyBorder="1" applyAlignment="1">
      <alignment horizontal="center" vertical="center" shrinkToFit="1"/>
    </xf>
    <xf numFmtId="184" fontId="31" fillId="0" borderId="17" xfId="0" applyNumberFormat="1" applyFont="1" applyBorder="1" applyAlignment="1">
      <alignment horizontal="center" vertical="center" shrinkToFit="1"/>
    </xf>
    <xf numFmtId="181" fontId="31" fillId="0" borderId="16" xfId="0" applyNumberFormat="1" applyFont="1" applyBorder="1" applyAlignment="1">
      <alignment horizontal="center" vertical="center" shrinkToFit="1"/>
    </xf>
    <xf numFmtId="181" fontId="31" fillId="0" borderId="10" xfId="0" applyNumberFormat="1" applyFont="1" applyBorder="1" applyAlignment="1">
      <alignment horizontal="center" vertical="center" shrinkToFit="1"/>
    </xf>
    <xf numFmtId="181" fontId="31" fillId="0" borderId="14" xfId="0" applyNumberFormat="1" applyFont="1" applyBorder="1" applyAlignment="1">
      <alignment horizontal="center" vertical="center" shrinkToFit="1"/>
    </xf>
    <xf numFmtId="181" fontId="31" fillId="0" borderId="11" xfId="0" applyNumberFormat="1" applyFont="1" applyBorder="1" applyAlignment="1">
      <alignment horizontal="center" vertical="center" shrinkToFit="1"/>
    </xf>
    <xf numFmtId="181" fontId="31" fillId="0" borderId="0" xfId="0" applyNumberFormat="1" applyFont="1" applyAlignment="1">
      <alignment horizontal="center" vertical="center" shrinkToFit="1"/>
    </xf>
    <xf numFmtId="181" fontId="31" fillId="0" borderId="15" xfId="0" applyNumberFormat="1" applyFont="1" applyBorder="1" applyAlignment="1">
      <alignment horizontal="center" vertical="center" shrinkToFit="1"/>
    </xf>
    <xf numFmtId="181" fontId="31" fillId="0" borderId="12" xfId="0" applyNumberFormat="1" applyFont="1" applyBorder="1" applyAlignment="1">
      <alignment horizontal="center" vertical="center" shrinkToFit="1"/>
    </xf>
    <xf numFmtId="181" fontId="31" fillId="0" borderId="13" xfId="0" applyNumberFormat="1" applyFont="1" applyBorder="1" applyAlignment="1">
      <alignment horizontal="center" vertical="center" shrinkToFit="1"/>
    </xf>
    <xf numFmtId="181" fontId="31" fillId="0" borderId="17" xfId="0" applyNumberFormat="1" applyFont="1" applyBorder="1" applyAlignment="1">
      <alignment horizontal="center" vertical="center" shrinkToFit="1"/>
    </xf>
    <xf numFmtId="0" fontId="31" fillId="0" borderId="16" xfId="0" applyFont="1" applyBorder="1" applyAlignment="1">
      <alignment horizontal="left" vertical="center" indent="1" shrinkToFit="1"/>
    </xf>
    <xf numFmtId="0" fontId="31" fillId="0" borderId="0" xfId="0" applyFont="1" applyAlignment="1">
      <alignment horizontal="left" vertical="center" indent="1" shrinkToFit="1"/>
    </xf>
    <xf numFmtId="0" fontId="31" fillId="0" borderId="10" xfId="0" applyFont="1" applyBorder="1" applyAlignment="1">
      <alignment horizontal="left" vertical="center" indent="1" shrinkToFit="1"/>
    </xf>
    <xf numFmtId="0" fontId="31" fillId="0" borderId="14" xfId="0" applyFont="1" applyBorder="1" applyAlignment="1">
      <alignment horizontal="left" vertical="center" indent="1" shrinkToFit="1"/>
    </xf>
    <xf numFmtId="0" fontId="31" fillId="0" borderId="11" xfId="0" applyFont="1" applyBorder="1" applyAlignment="1">
      <alignment horizontal="left" vertical="center" indent="1" shrinkToFit="1"/>
    </xf>
    <xf numFmtId="0" fontId="31" fillId="0" borderId="15" xfId="0" applyFont="1" applyBorder="1" applyAlignment="1">
      <alignment horizontal="left" vertical="center" indent="1" shrinkToFit="1"/>
    </xf>
    <xf numFmtId="0" fontId="31" fillId="0" borderId="12" xfId="0" applyFont="1" applyBorder="1" applyAlignment="1">
      <alignment horizontal="left" vertical="center" indent="1" shrinkToFit="1"/>
    </xf>
    <xf numFmtId="0" fontId="31" fillId="0" borderId="13" xfId="0" applyFont="1" applyBorder="1" applyAlignment="1">
      <alignment horizontal="left" vertical="center" indent="1" shrinkToFit="1"/>
    </xf>
    <xf numFmtId="0" fontId="31" fillId="0" borderId="17" xfId="0" applyFont="1" applyBorder="1" applyAlignment="1">
      <alignment horizontal="left" vertical="center" indent="1" shrinkToFit="1"/>
    </xf>
    <xf numFmtId="0" fontId="34" fillId="0" borderId="18" xfId="0" applyFont="1" applyBorder="1" applyAlignment="1">
      <alignment horizontal="center" wrapText="1"/>
    </xf>
    <xf numFmtId="0" fontId="34" fillId="0" borderId="34" xfId="0" applyFont="1" applyBorder="1" applyAlignment="1">
      <alignment horizontal="center" wrapText="1"/>
    </xf>
    <xf numFmtId="0" fontId="0" fillId="0" borderId="13" xfId="0" applyBorder="1" applyAlignment="1">
      <alignment horizontal="center" vertical="top" wrapText="1"/>
    </xf>
    <xf numFmtId="0" fontId="36" fillId="33" borderId="0" xfId="0" applyFont="1" applyFill="1" applyAlignment="1">
      <alignment horizontal="left" vertical="center"/>
    </xf>
    <xf numFmtId="0" fontId="6" fillId="32" borderId="11" xfId="0" applyFont="1" applyFill="1" applyBorder="1" applyAlignment="1">
      <alignment horizontal="left" vertical="center"/>
    </xf>
    <xf numFmtId="0" fontId="6" fillId="32" borderId="0" xfId="0" applyFont="1" applyFill="1" applyAlignment="1">
      <alignment horizontal="left" vertical="center"/>
    </xf>
    <xf numFmtId="0" fontId="7" fillId="0" borderId="10" xfId="0" applyFont="1" applyBorder="1" applyAlignment="1">
      <alignment horizontal="center" vertical="center" shrinkToFit="1"/>
    </xf>
    <xf numFmtId="0" fontId="7" fillId="0" borderId="0" xfId="0" applyFont="1" applyAlignment="1">
      <alignment horizontal="center" vertical="center" shrinkToFit="1"/>
    </xf>
    <xf numFmtId="0" fontId="7" fillId="0" borderId="13" xfId="0" applyFont="1" applyBorder="1" applyAlignment="1">
      <alignment horizontal="center" vertical="center" shrinkToFit="1"/>
    </xf>
    <xf numFmtId="0" fontId="7" fillId="0" borderId="10" xfId="0" applyFont="1" applyBorder="1" applyAlignment="1">
      <alignment horizontal="left" vertical="center" shrinkToFit="1"/>
    </xf>
    <xf numFmtId="0" fontId="7" fillId="0" borderId="0" xfId="0" applyFont="1" applyAlignment="1">
      <alignment horizontal="left" vertical="center" shrinkToFit="1"/>
    </xf>
    <xf numFmtId="0" fontId="7" fillId="0" borderId="13" xfId="0" applyFont="1" applyBorder="1" applyAlignment="1">
      <alignment horizontal="left" vertical="center" shrinkToFit="1"/>
    </xf>
    <xf numFmtId="0" fontId="44" fillId="0" borderId="13" xfId="0" applyFont="1" applyBorder="1" applyAlignment="1">
      <alignment horizontal="left" vertical="center" shrinkToFit="1"/>
    </xf>
    <xf numFmtId="0" fontId="0" fillId="0" borderId="13" xfId="0" applyBorder="1" applyAlignment="1">
      <alignment horizontal="left" vertical="center" shrinkToFit="1"/>
    </xf>
    <xf numFmtId="0" fontId="0" fillId="0" borderId="13" xfId="0" applyBorder="1" applyAlignment="1">
      <alignment horizontal="right" vertical="center" shrinkToFit="1"/>
    </xf>
    <xf numFmtId="0" fontId="44" fillId="0" borderId="13" xfId="0" applyFont="1" applyBorder="1" applyAlignment="1">
      <alignment vertical="center" shrinkToFit="1"/>
    </xf>
    <xf numFmtId="0" fontId="0" fillId="0" borderId="13" xfId="0" applyBorder="1" applyAlignment="1">
      <alignment vertical="center" shrinkToFit="1"/>
    </xf>
    <xf numFmtId="0" fontId="0" fillId="0" borderId="0" xfId="0" applyAlignment="1">
      <alignment vertical="center" shrinkToFit="1"/>
    </xf>
    <xf numFmtId="0" fontId="0" fillId="0" borderId="0" xfId="0" applyAlignment="1">
      <alignment horizontal="left" vertical="center" indent="1" shrinkToFit="1"/>
    </xf>
    <xf numFmtId="0" fontId="34" fillId="0" borderId="39" xfId="0" applyFont="1" applyBorder="1" applyAlignment="1">
      <alignment horizontal="right" vertical="center"/>
    </xf>
    <xf numFmtId="0" fontId="34" fillId="0" borderId="39" xfId="0" applyFont="1" applyBorder="1" applyAlignment="1">
      <alignment horizontal="center" vertical="center"/>
    </xf>
    <xf numFmtId="0" fontId="34" fillId="0" borderId="18" xfId="0" applyFont="1" applyBorder="1">
      <alignment vertical="center"/>
    </xf>
    <xf numFmtId="176" fontId="34" fillId="0" borderId="18" xfId="0" applyNumberFormat="1" applyFont="1" applyBorder="1">
      <alignment vertical="center"/>
    </xf>
    <xf numFmtId="0" fontId="34" fillId="0" borderId="11" xfId="29" applyFont="1" applyFill="1" applyBorder="1" applyAlignment="1">
      <alignment horizontal="left" vertical="center" indent="1" shrinkToFit="1"/>
    </xf>
    <xf numFmtId="0" fontId="34" fillId="0" borderId="0" xfId="29" applyFont="1" applyFill="1" applyBorder="1" applyAlignment="1">
      <alignment horizontal="left" vertical="center" indent="1" shrinkToFit="1"/>
    </xf>
    <xf numFmtId="0" fontId="34" fillId="0" borderId="15" xfId="29" applyFont="1" applyFill="1" applyBorder="1" applyAlignment="1">
      <alignment horizontal="left" vertical="center" indent="1" shrinkToFit="1"/>
    </xf>
    <xf numFmtId="0" fontId="34" fillId="0" borderId="11" xfId="0" applyFont="1" applyBorder="1">
      <alignment vertical="center"/>
    </xf>
    <xf numFmtId="0" fontId="34" fillId="0" borderId="15" xfId="0" applyFont="1" applyBorder="1">
      <alignment vertical="center"/>
    </xf>
    <xf numFmtId="0" fontId="34" fillId="21" borderId="10" xfId="0" applyFont="1" applyFill="1" applyBorder="1" applyAlignment="1">
      <alignment horizontal="left" vertical="center" indent="1"/>
    </xf>
    <xf numFmtId="0" fontId="27" fillId="0" borderId="18" xfId="0" applyFont="1" applyBorder="1" applyAlignment="1">
      <alignment vertical="center" shrinkToFit="1"/>
    </xf>
    <xf numFmtId="0" fontId="34" fillId="0" borderId="11" xfId="0" applyFont="1" applyBorder="1" applyAlignment="1">
      <alignment vertical="center" wrapText="1"/>
    </xf>
    <xf numFmtId="0" fontId="34" fillId="0" borderId="12" xfId="0" applyFont="1" applyBorder="1">
      <alignment vertical="center"/>
    </xf>
    <xf numFmtId="0" fontId="34" fillId="0" borderId="13" xfId="0" applyFont="1" applyBorder="1">
      <alignment vertical="center"/>
    </xf>
    <xf numFmtId="0" fontId="34" fillId="0" borderId="17" xfId="0" applyFont="1" applyBorder="1">
      <alignment vertical="center"/>
    </xf>
    <xf numFmtId="176" fontId="27" fillId="0" borderId="18" xfId="0" applyNumberFormat="1" applyFont="1" applyBorder="1" applyAlignment="1">
      <alignment horizontal="right" vertical="center" indent="1"/>
    </xf>
    <xf numFmtId="0" fontId="28" fillId="0" borderId="18" xfId="0" applyFont="1" applyBorder="1" applyAlignment="1">
      <alignment horizontal="center" vertical="center"/>
    </xf>
    <xf numFmtId="0" fontId="34" fillId="0" borderId="16" xfId="0" applyFont="1" applyBorder="1">
      <alignment vertical="center"/>
    </xf>
    <xf numFmtId="0" fontId="34" fillId="0" borderId="10" xfId="0" applyFont="1" applyBorder="1">
      <alignment vertical="center"/>
    </xf>
    <xf numFmtId="0" fontId="34" fillId="0" borderId="14" xfId="0" applyFont="1" applyBorder="1">
      <alignment vertical="center"/>
    </xf>
    <xf numFmtId="0" fontId="34" fillId="0" borderId="18" xfId="0" applyFont="1" applyBorder="1" applyAlignment="1">
      <alignment horizontal="center" vertical="center"/>
    </xf>
    <xf numFmtId="0" fontId="34" fillId="21" borderId="39" xfId="0" applyFont="1" applyFill="1" applyBorder="1" applyAlignment="1">
      <alignment horizontal="right" vertical="center"/>
    </xf>
    <xf numFmtId="0" fontId="34" fillId="0" borderId="89" xfId="0" applyFont="1" applyBorder="1" applyAlignment="1">
      <alignment horizontal="center" vertical="center" shrinkToFit="1"/>
    </xf>
    <xf numFmtId="0" fontId="34" fillId="0" borderId="39" xfId="0" applyFont="1" applyBorder="1" applyAlignment="1">
      <alignment horizontal="center" vertical="center" shrinkToFit="1"/>
    </xf>
    <xf numFmtId="0" fontId="34" fillId="0" borderId="40" xfId="0" applyFont="1" applyBorder="1" applyAlignment="1">
      <alignment horizontal="center" vertical="center" shrinkToFit="1"/>
    </xf>
    <xf numFmtId="176" fontId="0" fillId="21" borderId="18" xfId="0" applyNumberFormat="1" applyFill="1" applyBorder="1">
      <alignment vertical="center"/>
    </xf>
    <xf numFmtId="0" fontId="0" fillId="0" borderId="0" xfId="0" applyAlignment="1">
      <alignment horizontal="center" vertical="center" shrinkToFit="1"/>
    </xf>
    <xf numFmtId="0" fontId="28" fillId="0" borderId="10" xfId="0" applyFont="1" applyBorder="1" applyAlignment="1">
      <alignment vertical="center" shrinkToFit="1"/>
    </xf>
    <xf numFmtId="0" fontId="34" fillId="0" borderId="10" xfId="0" applyFont="1" applyBorder="1" applyAlignment="1">
      <alignment vertical="center" shrinkToFit="1"/>
    </xf>
    <xf numFmtId="0" fontId="0" fillId="0" borderId="39" xfId="0" applyBorder="1" applyAlignment="1">
      <alignment horizontal="center" vertical="center"/>
    </xf>
    <xf numFmtId="58" fontId="34" fillId="0" borderId="39" xfId="0" applyNumberFormat="1" applyFont="1" applyBorder="1" applyAlignment="1">
      <alignment horizontal="center" vertical="center"/>
    </xf>
    <xf numFmtId="58" fontId="34" fillId="0" borderId="39" xfId="0" applyNumberFormat="1" applyFont="1" applyBorder="1" applyAlignment="1">
      <alignment horizontal="right" vertical="center"/>
    </xf>
    <xf numFmtId="0" fontId="34" fillId="0" borderId="11" xfId="0" applyFont="1" applyBorder="1" applyAlignment="1">
      <alignment horizontal="center" vertical="center"/>
    </xf>
    <xf numFmtId="0" fontId="34" fillId="0" borderId="15" xfId="0" applyFont="1" applyBorder="1" applyAlignment="1">
      <alignment horizontal="center" vertical="center"/>
    </xf>
    <xf numFmtId="0" fontId="34" fillId="0" borderId="18" xfId="0" applyFont="1" applyBorder="1" applyAlignment="1">
      <alignment vertical="center" wrapText="1"/>
    </xf>
    <xf numFmtId="0" fontId="34" fillId="21" borderId="16" xfId="0" applyFont="1" applyFill="1" applyBorder="1" applyAlignment="1">
      <alignment horizontal="left" vertical="center" indent="1"/>
    </xf>
    <xf numFmtId="0" fontId="34" fillId="21" borderId="14" xfId="0" applyFont="1" applyFill="1" applyBorder="1" applyAlignment="1">
      <alignment horizontal="left" vertical="center" indent="1"/>
    </xf>
    <xf numFmtId="0" fontId="34" fillId="21" borderId="11" xfId="0" applyFont="1" applyFill="1" applyBorder="1" applyAlignment="1">
      <alignment horizontal="left" vertical="center" indent="1"/>
    </xf>
    <xf numFmtId="0" fontId="34" fillId="21" borderId="0" xfId="0" applyFont="1" applyFill="1" applyAlignment="1">
      <alignment horizontal="left" vertical="center" indent="1"/>
    </xf>
    <xf numFmtId="0" fontId="34" fillId="21" borderId="15" xfId="0" applyFont="1" applyFill="1" applyBorder="1" applyAlignment="1">
      <alignment horizontal="left" vertical="center" indent="1"/>
    </xf>
    <xf numFmtId="0" fontId="34" fillId="21" borderId="12" xfId="0" applyFont="1" applyFill="1" applyBorder="1" applyAlignment="1">
      <alignment horizontal="left" vertical="center" indent="1"/>
    </xf>
    <xf numFmtId="0" fontId="34" fillId="21" borderId="13" xfId="0" applyFont="1" applyFill="1" applyBorder="1" applyAlignment="1">
      <alignment horizontal="left" vertical="center" indent="1"/>
    </xf>
    <xf numFmtId="0" fontId="34" fillId="21" borderId="17" xfId="0" applyFont="1" applyFill="1" applyBorder="1" applyAlignment="1">
      <alignment horizontal="left" vertical="center" indent="1"/>
    </xf>
    <xf numFmtId="58" fontId="34" fillId="0" borderId="89" xfId="0" applyNumberFormat="1" applyFont="1" applyBorder="1" applyAlignment="1">
      <alignment horizontal="right" vertical="center"/>
    </xf>
    <xf numFmtId="0" fontId="34" fillId="0" borderId="18" xfId="0" applyFont="1" applyBorder="1" applyAlignment="1">
      <alignment vertical="center" textRotation="255"/>
    </xf>
    <xf numFmtId="0" fontId="14" fillId="7" borderId="0" xfId="28" applyFill="1" applyAlignment="1" applyProtection="1">
      <alignment horizontal="center" vertical="center"/>
    </xf>
    <xf numFmtId="0" fontId="34" fillId="0" borderId="12" xfId="0" applyFont="1" applyBorder="1" applyAlignment="1">
      <alignment vertical="center" shrinkToFit="1"/>
    </xf>
    <xf numFmtId="0" fontId="34" fillId="0" borderId="13" xfId="0" applyFont="1" applyBorder="1" applyAlignment="1">
      <alignment vertical="center" shrinkToFit="1"/>
    </xf>
    <xf numFmtId="0" fontId="34" fillId="0" borderId="96" xfId="29" applyFont="1" applyFill="1" applyBorder="1" applyAlignment="1">
      <alignment horizontal="left" vertical="center" indent="1" shrinkToFit="1"/>
    </xf>
    <xf numFmtId="0" fontId="34" fillId="0" borderId="97" xfId="29" applyFont="1" applyFill="1" applyBorder="1" applyAlignment="1">
      <alignment horizontal="left" vertical="center" indent="1" shrinkToFit="1"/>
    </xf>
    <xf numFmtId="0" fontId="34" fillId="0" borderId="98" xfId="29" applyFont="1" applyFill="1" applyBorder="1" applyAlignment="1">
      <alignment horizontal="left" vertical="center" indent="1" shrinkToFit="1"/>
    </xf>
    <xf numFmtId="0" fontId="34" fillId="0" borderId="99" xfId="29" applyFont="1" applyFill="1" applyBorder="1" applyAlignment="1">
      <alignment horizontal="left" vertical="center" indent="1" shrinkToFit="1"/>
    </xf>
    <xf numFmtId="0" fontId="34" fillId="0" borderId="100" xfId="29" applyFont="1" applyFill="1" applyBorder="1" applyAlignment="1">
      <alignment horizontal="left" vertical="center" indent="1" shrinkToFit="1"/>
    </xf>
    <xf numFmtId="0" fontId="34" fillId="0" borderId="101" xfId="29" applyFont="1" applyFill="1" applyBorder="1" applyAlignment="1">
      <alignment horizontal="left" vertical="center" indent="1" shrinkToFit="1"/>
    </xf>
    <xf numFmtId="0" fontId="6" fillId="33" borderId="11" xfId="0" applyFont="1" applyFill="1" applyBorder="1" applyAlignment="1">
      <alignment horizontal="left" vertical="center"/>
    </xf>
    <xf numFmtId="0" fontId="6" fillId="33" borderId="0" xfId="0" applyFont="1" applyFill="1" applyAlignment="1">
      <alignment horizontal="left" vertical="center"/>
    </xf>
    <xf numFmtId="0" fontId="34" fillId="0" borderId="13" xfId="29" applyFont="1" applyFill="1" applyBorder="1" applyAlignment="1">
      <alignment horizontal="center" vertical="center"/>
    </xf>
    <xf numFmtId="0" fontId="34" fillId="0" borderId="16" xfId="0" applyFont="1" applyBorder="1" applyAlignment="1">
      <alignment vertical="center" shrinkToFit="1"/>
    </xf>
    <xf numFmtId="0" fontId="34" fillId="0" borderId="14" xfId="0" applyFont="1" applyBorder="1" applyAlignment="1">
      <alignment vertical="center" shrinkToFit="1"/>
    </xf>
    <xf numFmtId="0" fontId="34" fillId="0" borderId="17" xfId="0" applyFont="1" applyBorder="1" applyAlignment="1">
      <alignment vertical="center" shrinkToFit="1"/>
    </xf>
    <xf numFmtId="0" fontId="73" fillId="29" borderId="11" xfId="0" applyFont="1" applyFill="1" applyBorder="1">
      <alignment vertical="center"/>
    </xf>
    <xf numFmtId="0" fontId="73" fillId="29" borderId="0" xfId="0" applyFont="1" applyFill="1">
      <alignment vertical="center"/>
    </xf>
    <xf numFmtId="0" fontId="6" fillId="32" borderId="11" xfId="0" applyFont="1" applyFill="1" applyBorder="1">
      <alignment vertical="center"/>
    </xf>
    <xf numFmtId="0" fontId="6" fillId="32" borderId="0" xfId="0" applyFont="1" applyFill="1">
      <alignment vertical="center"/>
    </xf>
    <xf numFmtId="0" fontId="79" fillId="32" borderId="0" xfId="0" applyFont="1" applyFill="1" applyAlignment="1">
      <alignment horizontal="left" vertical="center" wrapText="1"/>
    </xf>
    <xf numFmtId="0" fontId="68" fillId="0" borderId="16" xfId="0" applyFont="1" applyBorder="1" applyAlignment="1">
      <alignment horizontal="left" vertical="center" wrapText="1" indent="1"/>
    </xf>
    <xf numFmtId="0" fontId="34" fillId="0" borderId="10" xfId="0" applyFont="1" applyBorder="1" applyAlignment="1">
      <alignment horizontal="left" vertical="center" indent="1"/>
    </xf>
    <xf numFmtId="0" fontId="34" fillId="0" borderId="14" xfId="0" applyFont="1" applyBorder="1" applyAlignment="1">
      <alignment horizontal="left" vertical="center" indent="1"/>
    </xf>
    <xf numFmtId="0" fontId="34" fillId="0" borderId="11" xfId="0" applyFont="1" applyBorder="1" applyAlignment="1">
      <alignment horizontal="left" vertical="center" indent="1"/>
    </xf>
    <xf numFmtId="0" fontId="34" fillId="0" borderId="0" xfId="0" applyFont="1" applyAlignment="1">
      <alignment horizontal="left" vertical="center" indent="1"/>
    </xf>
    <xf numFmtId="0" fontId="34" fillId="0" borderId="15" xfId="0" applyFont="1" applyBorder="1" applyAlignment="1">
      <alignment horizontal="left" vertical="center" indent="1"/>
    </xf>
    <xf numFmtId="0" fontId="34" fillId="0" borderId="11" xfId="0" applyFont="1" applyBorder="1" applyAlignment="1">
      <alignment horizontal="left" vertical="center" wrapText="1" indent="1"/>
    </xf>
    <xf numFmtId="0" fontId="0" fillId="0" borderId="11" xfId="0" applyBorder="1">
      <alignment vertical="center"/>
    </xf>
    <xf numFmtId="0" fontId="0" fillId="0" borderId="15" xfId="0" applyBorder="1">
      <alignment vertical="center"/>
    </xf>
    <xf numFmtId="0" fontId="28" fillId="0" borderId="18" xfId="0" applyFont="1" applyBorder="1" applyAlignment="1">
      <alignment vertical="center" shrinkToFit="1"/>
    </xf>
    <xf numFmtId="0" fontId="34" fillId="0" borderId="16" xfId="0" applyFont="1" applyBorder="1" applyAlignment="1">
      <alignment vertical="center" wrapText="1"/>
    </xf>
    <xf numFmtId="0" fontId="36" fillId="0" borderId="10" xfId="0" applyFont="1" applyBorder="1" applyAlignment="1">
      <alignment vertical="center" shrinkToFit="1"/>
    </xf>
    <xf numFmtId="0" fontId="68" fillId="0" borderId="10" xfId="0" applyFont="1" applyBorder="1" applyAlignment="1">
      <alignment vertical="center" shrinkToFit="1"/>
    </xf>
    <xf numFmtId="0" fontId="68" fillId="0" borderId="14" xfId="0" applyFont="1" applyBorder="1" applyAlignment="1">
      <alignment vertical="center" shrinkToFit="1"/>
    </xf>
    <xf numFmtId="0" fontId="0" fillId="0" borderId="16" xfId="0" applyBorder="1" applyAlignment="1">
      <alignment vertical="center" shrinkToFit="1"/>
    </xf>
    <xf numFmtId="0" fontId="0" fillId="0" borderId="10" xfId="0" applyBorder="1" applyAlignment="1">
      <alignment vertical="center" shrinkToFit="1"/>
    </xf>
    <xf numFmtId="0" fontId="0" fillId="0" borderId="14" xfId="0" applyBorder="1" applyAlignment="1">
      <alignment vertical="center" shrinkToFit="1"/>
    </xf>
    <xf numFmtId="0" fontId="0" fillId="0" borderId="12" xfId="0" applyBorder="1" applyAlignment="1">
      <alignment vertical="center" shrinkToFit="1"/>
    </xf>
    <xf numFmtId="0" fontId="0" fillId="0" borderId="17" xfId="0" applyBorder="1" applyAlignment="1">
      <alignment vertical="center" shrinkToFit="1"/>
    </xf>
    <xf numFmtId="0" fontId="31" fillId="31" borderId="0" xfId="0" applyFont="1" applyFill="1" applyAlignment="1">
      <alignment horizontal="left" vertical="center"/>
    </xf>
    <xf numFmtId="0" fontId="31" fillId="0" borderId="0" xfId="0" applyFont="1" applyAlignment="1">
      <alignment horizontal="left" vertical="center" wrapText="1" indent="1"/>
    </xf>
    <xf numFmtId="0" fontId="31" fillId="0" borderId="0" xfId="0" applyFont="1" applyAlignment="1">
      <alignment horizontal="left" vertical="center" indent="1"/>
    </xf>
    <xf numFmtId="0" fontId="31" fillId="0" borderId="18" xfId="0" applyFont="1" applyBorder="1" applyAlignment="1">
      <alignment horizontal="distributed" vertical="center"/>
    </xf>
    <xf numFmtId="0" fontId="31" fillId="0" borderId="18" xfId="0" applyFont="1" applyBorder="1" applyAlignment="1">
      <alignment vertical="center" wrapText="1"/>
    </xf>
    <xf numFmtId="0" fontId="31" fillId="0" borderId="18" xfId="0" applyFont="1" applyBorder="1">
      <alignment vertical="center"/>
    </xf>
    <xf numFmtId="0" fontId="0" fillId="31" borderId="0" xfId="0" applyFill="1" applyAlignment="1">
      <alignment horizontal="left" vertical="center"/>
    </xf>
    <xf numFmtId="0" fontId="31" fillId="0" borderId="11" xfId="0" applyFont="1" applyBorder="1" applyAlignment="1">
      <alignment horizontal="left" vertical="center" wrapText="1"/>
    </xf>
    <xf numFmtId="0" fontId="31" fillId="0" borderId="0" xfId="0" applyFont="1" applyAlignment="1">
      <alignment horizontal="left" vertical="center" wrapText="1"/>
    </xf>
    <xf numFmtId="0" fontId="31" fillId="0" borderId="15" xfId="0" applyFont="1" applyBorder="1" applyAlignment="1">
      <alignment horizontal="left" vertical="center" wrapText="1"/>
    </xf>
    <xf numFmtId="0" fontId="31" fillId="31" borderId="18" xfId="0" applyFont="1" applyFill="1" applyBorder="1">
      <alignment vertical="center"/>
    </xf>
    <xf numFmtId="0" fontId="31" fillId="31" borderId="16" xfId="0" applyFont="1" applyFill="1" applyBorder="1" applyAlignment="1">
      <alignment horizontal="left" vertical="center" wrapText="1"/>
    </xf>
    <xf numFmtId="0" fontId="31" fillId="31" borderId="10" xfId="0" applyFont="1" applyFill="1" applyBorder="1" applyAlignment="1">
      <alignment horizontal="left" vertical="center" wrapText="1"/>
    </xf>
    <xf numFmtId="0" fontId="31" fillId="31" borderId="14" xfId="0" applyFont="1" applyFill="1" applyBorder="1" applyAlignment="1">
      <alignment horizontal="left" vertical="center" wrapText="1"/>
    </xf>
    <xf numFmtId="0" fontId="31" fillId="0" borderId="0" xfId="0" applyFont="1" applyAlignment="1">
      <alignment horizontal="distributed" vertical="center"/>
    </xf>
    <xf numFmtId="0" fontId="63" fillId="32" borderId="0" xfId="0" applyFont="1" applyFill="1" applyAlignment="1">
      <alignment horizontal="left" vertical="center" wrapText="1"/>
    </xf>
    <xf numFmtId="0" fontId="7" fillId="0" borderId="0" xfId="0" applyFont="1" applyAlignment="1">
      <alignment vertical="center" wrapText="1"/>
    </xf>
    <xf numFmtId="0" fontId="30" fillId="0" borderId="0" xfId="0" applyFont="1" applyAlignment="1">
      <alignment horizontal="center" vertical="center"/>
    </xf>
    <xf numFmtId="0" fontId="31" fillId="31" borderId="0" xfId="0" applyFont="1" applyFill="1">
      <alignment vertical="center"/>
    </xf>
    <xf numFmtId="0" fontId="31" fillId="0" borderId="0" xfId="0" applyFont="1">
      <alignment vertical="center"/>
    </xf>
    <xf numFmtId="58" fontId="0" fillId="29" borderId="0" xfId="0" applyNumberFormat="1" applyFill="1" applyAlignment="1">
      <alignment horizontal="right" vertical="center" shrinkToFit="1"/>
    </xf>
    <xf numFmtId="0" fontId="0" fillId="29" borderId="0" xfId="0" applyFill="1" applyAlignment="1">
      <alignment horizontal="right" vertical="center" shrinkToFit="1"/>
    </xf>
    <xf numFmtId="0" fontId="31" fillId="0" borderId="102" xfId="0" applyFont="1" applyBorder="1" applyAlignment="1">
      <alignment horizontal="distributed" vertical="center" indent="1" shrinkToFit="1"/>
    </xf>
    <xf numFmtId="0" fontId="0" fillId="0" borderId="18" xfId="0" applyBorder="1" applyAlignment="1">
      <alignment horizontal="distributed" vertical="center" indent="1" shrinkToFit="1"/>
    </xf>
    <xf numFmtId="0" fontId="0" fillId="0" borderId="102" xfId="0" applyBorder="1" applyAlignment="1">
      <alignment horizontal="distributed" vertical="center" indent="1" shrinkToFit="1"/>
    </xf>
    <xf numFmtId="0" fontId="108" fillId="0" borderId="0" xfId="0" applyFont="1" applyAlignment="1">
      <alignment horizontal="distributed" vertical="center"/>
    </xf>
    <xf numFmtId="0" fontId="0" fillId="0" borderId="44" xfId="0" applyBorder="1" applyAlignment="1">
      <alignment horizontal="distributed" vertical="center"/>
    </xf>
    <xf numFmtId="0" fontId="0" fillId="0" borderId="45" xfId="0" applyBorder="1" applyAlignment="1">
      <alignment horizontal="distributed" vertical="center"/>
    </xf>
    <xf numFmtId="176" fontId="31" fillId="0" borderId="107" xfId="0" applyNumberFormat="1" applyFont="1" applyBorder="1">
      <alignment vertical="center"/>
    </xf>
    <xf numFmtId="176" fontId="0" fillId="0" borderId="57" xfId="0" applyNumberFormat="1" applyBorder="1">
      <alignment vertical="center"/>
    </xf>
    <xf numFmtId="176" fontId="0" fillId="0" borderId="11" xfId="0" applyNumberFormat="1" applyBorder="1">
      <alignment vertical="center"/>
    </xf>
    <xf numFmtId="176" fontId="0" fillId="0" borderId="0" xfId="0" applyNumberFormat="1">
      <alignment vertical="center"/>
    </xf>
    <xf numFmtId="176" fontId="0" fillId="0" borderId="108" xfId="0" applyNumberFormat="1" applyBorder="1">
      <alignment vertical="center"/>
    </xf>
    <xf numFmtId="176" fontId="0" fillId="0" borderId="64" xfId="0" applyNumberFormat="1" applyBorder="1">
      <alignment vertical="center"/>
    </xf>
    <xf numFmtId="0" fontId="31" fillId="0" borderId="57" xfId="0" applyFont="1"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103" xfId="0" applyBorder="1" applyAlignment="1">
      <alignment horizontal="distributed" vertical="center" indent="1" shrinkToFit="1"/>
    </xf>
    <xf numFmtId="0" fontId="0" fillId="0" borderId="104" xfId="0" applyBorder="1" applyAlignment="1">
      <alignment horizontal="distributed" vertical="center" indent="1" shrinkToFit="1"/>
    </xf>
    <xf numFmtId="0" fontId="34" fillId="0" borderId="18" xfId="0" applyFont="1" applyBorder="1" applyAlignment="1">
      <alignment horizontal="left" vertical="center" indent="1" shrinkToFit="1"/>
    </xf>
    <xf numFmtId="0" fontId="34" fillId="0" borderId="105" xfId="0" applyFont="1" applyBorder="1" applyAlignment="1">
      <alignment horizontal="left" vertical="center" indent="1" shrinkToFit="1"/>
    </xf>
    <xf numFmtId="0" fontId="34" fillId="0" borderId="104" xfId="0" applyFont="1" applyBorder="1" applyAlignment="1">
      <alignment horizontal="left" vertical="center" indent="1" shrinkToFit="1"/>
    </xf>
    <xf numFmtId="0" fontId="34" fillId="0" borderId="106" xfId="0" applyFont="1" applyBorder="1" applyAlignment="1">
      <alignment horizontal="left" vertical="center" indent="1" shrinkToFit="1"/>
    </xf>
    <xf numFmtId="0" fontId="0" fillId="29" borderId="0" xfId="0" applyFill="1" applyAlignment="1">
      <alignment horizontal="center" vertical="center"/>
    </xf>
    <xf numFmtId="0" fontId="0" fillId="0" borderId="10" xfId="0" applyBorder="1" applyAlignment="1">
      <alignment horizontal="center" vertical="center" wrapText="1" shrinkToFit="1"/>
    </xf>
    <xf numFmtId="0" fontId="0" fillId="0" borderId="10" xfId="0" applyBorder="1" applyAlignment="1">
      <alignment horizontal="center" vertical="center" shrinkToFit="1"/>
    </xf>
    <xf numFmtId="0" fontId="0" fillId="0" borderId="18" xfId="0" applyBorder="1" applyAlignment="1">
      <alignment horizontal="left" vertical="center" indent="1" shrinkToFit="1"/>
    </xf>
    <xf numFmtId="0" fontId="0" fillId="0" borderId="105" xfId="0" applyBorder="1" applyAlignment="1">
      <alignment horizontal="left" vertical="center" indent="1" shrinkToFit="1"/>
    </xf>
    <xf numFmtId="176" fontId="31" fillId="0" borderId="16" xfId="0" applyNumberFormat="1" applyFont="1" applyBorder="1" applyAlignment="1">
      <alignment horizontal="right" vertical="center" shrinkToFit="1"/>
    </xf>
    <xf numFmtId="176" fontId="0" fillId="0" borderId="10" xfId="0" applyNumberFormat="1" applyBorder="1" applyAlignment="1">
      <alignment horizontal="right" vertical="center" shrinkToFit="1"/>
    </xf>
    <xf numFmtId="176" fontId="0" fillId="0" borderId="11" xfId="0" applyNumberFormat="1" applyBorder="1" applyAlignment="1">
      <alignment horizontal="right" vertical="center" shrinkToFit="1"/>
    </xf>
    <xf numFmtId="176" fontId="0" fillId="0" borderId="0" xfId="0" applyNumberFormat="1" applyAlignment="1">
      <alignment horizontal="right" vertical="center" shrinkToFit="1"/>
    </xf>
    <xf numFmtId="176" fontId="0" fillId="0" borderId="12" xfId="0" applyNumberFormat="1" applyBorder="1" applyAlignment="1">
      <alignment horizontal="right" vertical="center" shrinkToFit="1"/>
    </xf>
    <xf numFmtId="176" fontId="0" fillId="0" borderId="13" xfId="0" applyNumberFormat="1" applyBorder="1" applyAlignment="1">
      <alignment horizontal="right" vertical="center" shrinkToFit="1"/>
    </xf>
    <xf numFmtId="0" fontId="27" fillId="0" borderId="10" xfId="0" applyFont="1" applyBorder="1" applyAlignment="1">
      <alignment horizontal="left" vertical="center" shrinkToFit="1"/>
    </xf>
    <xf numFmtId="0" fontId="33" fillId="0" borderId="10" xfId="0" applyFont="1" applyBorder="1" applyAlignment="1">
      <alignment horizontal="left" vertical="center" shrinkToFit="1"/>
    </xf>
    <xf numFmtId="0" fontId="33" fillId="0" borderId="61" xfId="0" applyFont="1" applyBorder="1" applyAlignment="1">
      <alignment horizontal="left" vertical="center" shrinkToFit="1"/>
    </xf>
    <xf numFmtId="0" fontId="33" fillId="0" borderId="0" xfId="0" applyFont="1" applyAlignment="1">
      <alignment horizontal="left" vertical="center" shrinkToFit="1"/>
    </xf>
    <xf numFmtId="0" fontId="33" fillId="0" borderId="60" xfId="0" applyFont="1" applyBorder="1" applyAlignment="1">
      <alignment horizontal="left" vertical="center" shrinkToFit="1"/>
    </xf>
    <xf numFmtId="0" fontId="33" fillId="0" borderId="13" xfId="0" applyFont="1" applyBorder="1" applyAlignment="1">
      <alignment horizontal="left" vertical="center" shrinkToFit="1"/>
    </xf>
    <xf numFmtId="0" fontId="33" fillId="0" borderId="62" xfId="0" applyFont="1" applyBorder="1" applyAlignment="1">
      <alignment horizontal="left" vertical="center" shrinkToFit="1"/>
    </xf>
    <xf numFmtId="0" fontId="0" fillId="0" borderId="18" xfId="0" applyBorder="1" applyAlignment="1">
      <alignment horizontal="center" vertical="center" shrinkToFit="1"/>
    </xf>
    <xf numFmtId="0" fontId="45" fillId="0" borderId="18" xfId="0" applyFont="1" applyBorder="1" applyAlignment="1">
      <alignment horizontal="center" vertical="center" shrinkToFit="1"/>
    </xf>
    <xf numFmtId="176" fontId="34" fillId="0" borderId="18" xfId="0" applyNumberFormat="1" applyFont="1" applyBorder="1" applyAlignment="1">
      <alignment horizontal="center" vertical="center"/>
    </xf>
    <xf numFmtId="0" fontId="34" fillId="0" borderId="18" xfId="0" applyFont="1" applyBorder="1" applyAlignment="1">
      <alignment horizontal="distributed" vertical="center" indent="1"/>
    </xf>
    <xf numFmtId="0" fontId="34" fillId="0" borderId="18" xfId="0" applyFont="1" applyBorder="1" applyAlignment="1">
      <alignment vertical="center" shrinkToFit="1"/>
    </xf>
    <xf numFmtId="3" fontId="0" fillId="0" borderId="18" xfId="0" applyNumberFormat="1" applyBorder="1">
      <alignment vertical="center"/>
    </xf>
    <xf numFmtId="0" fontId="34" fillId="0" borderId="18" xfId="0" applyFont="1" applyBorder="1" applyAlignment="1">
      <alignment horizontal="distributed" vertical="center" shrinkToFit="1"/>
    </xf>
    <xf numFmtId="182" fontId="34" fillId="0" borderId="18" xfId="0" applyNumberFormat="1" applyFont="1" applyBorder="1" applyAlignment="1">
      <alignment horizontal="center" vertical="center"/>
    </xf>
    <xf numFmtId="3" fontId="34" fillId="0" borderId="18" xfId="0" applyNumberFormat="1" applyFont="1" applyBorder="1" applyAlignment="1">
      <alignment horizontal="right" vertical="center"/>
    </xf>
    <xf numFmtId="0" fontId="34" fillId="0" borderId="16" xfId="0" applyFont="1" applyBorder="1" applyAlignment="1">
      <alignment horizontal="right" vertical="center"/>
    </xf>
    <xf numFmtId="0" fontId="34" fillId="0" borderId="10" xfId="0" applyFont="1" applyBorder="1" applyAlignment="1">
      <alignment horizontal="right" vertical="center"/>
    </xf>
    <xf numFmtId="0" fontId="34" fillId="0" borderId="14" xfId="0" applyFont="1" applyBorder="1" applyAlignment="1">
      <alignment horizontal="right" vertical="center"/>
    </xf>
    <xf numFmtId="0" fontId="34" fillId="0" borderId="13" xfId="0" applyFont="1" applyBorder="1" applyAlignment="1">
      <alignment horizontal="left" vertical="center" shrinkToFit="1"/>
    </xf>
    <xf numFmtId="0" fontId="34" fillId="0" borderId="17" xfId="0" applyFont="1" applyBorder="1" applyAlignment="1">
      <alignment horizontal="left" vertical="center" shrinkToFit="1"/>
    </xf>
    <xf numFmtId="0" fontId="0" fillId="0" borderId="13" xfId="0" applyBorder="1" applyAlignment="1">
      <alignment horizontal="right" vertical="center"/>
    </xf>
    <xf numFmtId="176" fontId="34" fillId="21" borderId="10" xfId="0" applyNumberFormat="1" applyFont="1" applyFill="1" applyBorder="1" applyAlignment="1">
      <alignment horizontal="center" vertical="center" wrapText="1" shrinkToFit="1"/>
    </xf>
    <xf numFmtId="0" fontId="56" fillId="7" borderId="0" xfId="28" applyFont="1" applyFill="1" applyBorder="1" applyAlignment="1" applyProtection="1">
      <alignment horizontal="center" vertical="center" shrinkToFit="1"/>
    </xf>
    <xf numFmtId="0" fontId="54" fillId="0" borderId="0" xfId="0" applyFont="1" applyAlignment="1">
      <alignment horizontal="distributed" vertical="center" shrinkToFit="1"/>
    </xf>
    <xf numFmtId="0" fontId="34" fillId="0" borderId="16" xfId="0" applyFont="1" applyBorder="1" applyAlignment="1">
      <alignment horizontal="distributed" vertical="center" indent="1"/>
    </xf>
    <xf numFmtId="0" fontId="0" fillId="0" borderId="10" xfId="0" applyBorder="1" applyAlignment="1">
      <alignment horizontal="distributed" vertical="center" indent="1"/>
    </xf>
    <xf numFmtId="0" fontId="0" fillId="0" borderId="14" xfId="0" applyBorder="1" applyAlignment="1">
      <alignment horizontal="distributed" vertical="center" indent="1"/>
    </xf>
    <xf numFmtId="0" fontId="0" fillId="0" borderId="12" xfId="0" applyBorder="1" applyAlignment="1">
      <alignment horizontal="distributed" vertical="center" indent="1"/>
    </xf>
    <xf numFmtId="0" fontId="0" fillId="0" borderId="13" xfId="0" applyBorder="1" applyAlignment="1">
      <alignment horizontal="distributed" vertical="center" indent="1"/>
    </xf>
    <xf numFmtId="0" fontId="0" fillId="0" borderId="17" xfId="0" applyBorder="1" applyAlignment="1">
      <alignment horizontal="distributed" vertical="center" indent="1"/>
    </xf>
    <xf numFmtId="0" fontId="34" fillId="0" borderId="16" xfId="0" applyFont="1" applyBorder="1" applyAlignment="1">
      <alignment horizontal="left" vertical="center" indent="2" shrinkToFit="1"/>
    </xf>
    <xf numFmtId="0" fontId="0" fillId="0" borderId="10" xfId="0" applyBorder="1" applyAlignment="1">
      <alignment horizontal="left" vertical="center" indent="2"/>
    </xf>
    <xf numFmtId="0" fontId="0" fillId="0" borderId="14" xfId="0" applyBorder="1" applyAlignment="1">
      <alignment horizontal="left" vertical="center" indent="2"/>
    </xf>
    <xf numFmtId="0" fontId="0" fillId="0" borderId="12" xfId="0" applyBorder="1" applyAlignment="1">
      <alignment horizontal="left" vertical="center" indent="2"/>
    </xf>
    <xf numFmtId="0" fontId="0" fillId="0" borderId="13" xfId="0" applyBorder="1" applyAlignment="1">
      <alignment horizontal="left" vertical="center" indent="2"/>
    </xf>
    <xf numFmtId="0" fontId="0" fillId="0" borderId="17" xfId="0" applyBorder="1" applyAlignment="1">
      <alignment horizontal="left" vertical="center" indent="2"/>
    </xf>
    <xf numFmtId="0" fontId="0" fillId="0" borderId="16" xfId="0" applyBorder="1" applyAlignment="1">
      <alignment vertical="center" wrapText="1" shrinkToFit="1"/>
    </xf>
    <xf numFmtId="0" fontId="0" fillId="0" borderId="10" xfId="0"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7" xfId="0" applyBorder="1" applyAlignment="1">
      <alignment vertical="center" wrapText="1"/>
    </xf>
    <xf numFmtId="0" fontId="34" fillId="0" borderId="10" xfId="0" applyFont="1" applyBorder="1" applyAlignment="1">
      <alignment horizontal="distributed" vertical="center" indent="1"/>
    </xf>
    <xf numFmtId="0" fontId="34" fillId="0" borderId="14" xfId="0" applyFont="1" applyBorder="1" applyAlignment="1">
      <alignment horizontal="distributed" vertical="center" indent="1"/>
    </xf>
    <xf numFmtId="0" fontId="34" fillId="0" borderId="12" xfId="0" applyFont="1" applyBorder="1" applyAlignment="1">
      <alignment horizontal="distributed" vertical="center" indent="1"/>
    </xf>
    <xf numFmtId="0" fontId="34" fillId="0" borderId="13" xfId="0" applyFont="1" applyBorder="1" applyAlignment="1">
      <alignment horizontal="distributed" vertical="center" indent="1"/>
    </xf>
    <xf numFmtId="0" fontId="34" fillId="0" borderId="17" xfId="0" applyFont="1" applyBorder="1" applyAlignment="1">
      <alignment horizontal="distributed" vertical="center" indent="1"/>
    </xf>
    <xf numFmtId="0" fontId="129" fillId="32" borderId="11" xfId="0" applyFont="1" applyFill="1" applyBorder="1">
      <alignment vertical="center"/>
    </xf>
    <xf numFmtId="0" fontId="129" fillId="32" borderId="0" xfId="0" applyFont="1" applyFill="1">
      <alignment vertical="center"/>
    </xf>
    <xf numFmtId="0" fontId="129" fillId="32" borderId="0" xfId="0" applyFont="1" applyFill="1" applyAlignment="1">
      <alignment horizontal="left" vertical="center"/>
    </xf>
    <xf numFmtId="0" fontId="73" fillId="32" borderId="11" xfId="0" applyFont="1" applyFill="1" applyBorder="1" applyAlignment="1">
      <alignment horizontal="left" vertical="center"/>
    </xf>
    <xf numFmtId="0" fontId="73" fillId="32" borderId="0" xfId="0" applyFont="1" applyFill="1" applyAlignment="1">
      <alignment horizontal="left" vertical="center"/>
    </xf>
    <xf numFmtId="0" fontId="68" fillId="0" borderId="10" xfId="0" applyFont="1" applyBorder="1" applyAlignment="1">
      <alignment horizontal="left" vertical="center" shrinkToFit="1"/>
    </xf>
    <xf numFmtId="183" fontId="34" fillId="21" borderId="16" xfId="0" applyNumberFormat="1" applyFont="1" applyFill="1" applyBorder="1" applyAlignment="1">
      <alignment horizontal="center" vertical="center" wrapText="1" shrinkToFit="1"/>
    </xf>
    <xf numFmtId="183" fontId="34" fillId="21" borderId="10" xfId="0" applyNumberFormat="1" applyFont="1" applyFill="1" applyBorder="1" applyAlignment="1">
      <alignment horizontal="center" vertical="center" wrapText="1" shrinkToFit="1"/>
    </xf>
    <xf numFmtId="0" fontId="68" fillId="0" borderId="16" xfId="0" applyFont="1" applyBorder="1" applyAlignment="1">
      <alignment horizontal="center" vertical="center" shrinkToFit="1"/>
    </xf>
    <xf numFmtId="0" fontId="68" fillId="0" borderId="10" xfId="0" applyFont="1" applyBorder="1" applyAlignment="1">
      <alignment horizontal="center" vertical="center" shrinkToFit="1"/>
    </xf>
    <xf numFmtId="0" fontId="68" fillId="0" borderId="14" xfId="0" applyFont="1" applyBorder="1" applyAlignment="1">
      <alignment horizontal="center" vertical="center" shrinkToFit="1"/>
    </xf>
    <xf numFmtId="0" fontId="68" fillId="0" borderId="11" xfId="0" applyFont="1" applyBorder="1" applyAlignment="1">
      <alignment horizontal="center" vertical="center" shrinkToFit="1"/>
    </xf>
    <xf numFmtId="0" fontId="68" fillId="0" borderId="0" xfId="0" applyFont="1" applyAlignment="1">
      <alignment horizontal="center" vertical="center" shrinkToFit="1"/>
    </xf>
    <xf numFmtId="0" fontId="68" fillId="0" borderId="15" xfId="0" applyFont="1" applyBorder="1" applyAlignment="1">
      <alignment horizontal="center" vertical="center" shrinkToFit="1"/>
    </xf>
    <xf numFmtId="0" fontId="0" fillId="0" borderId="12" xfId="0" applyBorder="1">
      <alignment vertical="center"/>
    </xf>
    <xf numFmtId="0" fontId="0" fillId="0" borderId="13" xfId="0" applyBorder="1">
      <alignment vertical="center"/>
    </xf>
    <xf numFmtId="0" fontId="0" fillId="0" borderId="17" xfId="0" applyBorder="1">
      <alignment vertical="center"/>
    </xf>
    <xf numFmtId="176" fontId="27" fillId="0" borderId="18" xfId="0" applyNumberFormat="1" applyFont="1" applyBorder="1">
      <alignment vertical="center"/>
    </xf>
    <xf numFmtId="0" fontId="34" fillId="21" borderId="39" xfId="0" applyFont="1" applyFill="1" applyBorder="1" applyAlignment="1">
      <alignment horizontal="center" vertical="center"/>
    </xf>
    <xf numFmtId="0" fontId="34" fillId="0" borderId="16" xfId="29" applyFont="1" applyFill="1" applyBorder="1" applyAlignment="1">
      <alignment horizontal="left" vertical="center" indent="1" shrinkToFit="1"/>
    </xf>
    <xf numFmtId="0" fontId="34" fillId="0" borderId="10" xfId="29" applyFont="1" applyFill="1" applyBorder="1" applyAlignment="1">
      <alignment horizontal="left" vertical="center" indent="1" shrinkToFit="1"/>
    </xf>
    <xf numFmtId="0" fontId="34" fillId="0" borderId="14" xfId="29" applyFont="1" applyFill="1" applyBorder="1" applyAlignment="1">
      <alignment horizontal="left" vertical="center" indent="1" shrinkToFit="1"/>
    </xf>
    <xf numFmtId="0" fontId="34" fillId="0" borderId="39" xfId="0" applyFont="1" applyBorder="1" applyAlignment="1">
      <alignment vertical="center" shrinkToFit="1"/>
    </xf>
    <xf numFmtId="0" fontId="34" fillId="21" borderId="10" xfId="0" applyFont="1" applyFill="1" applyBorder="1" applyAlignment="1">
      <alignment horizontal="center" vertical="center"/>
    </xf>
    <xf numFmtId="176" fontId="0" fillId="0" borderId="18" xfId="0" applyNumberFormat="1" applyBorder="1">
      <alignment vertical="center"/>
    </xf>
    <xf numFmtId="0" fontId="34" fillId="0" borderId="12" xfId="0" applyFont="1" applyBorder="1" applyAlignment="1">
      <alignment horizontal="left" vertical="center" indent="1"/>
    </xf>
    <xf numFmtId="0" fontId="34" fillId="0" borderId="13" xfId="0" applyFont="1" applyBorder="1" applyAlignment="1">
      <alignment horizontal="left" vertical="center" indent="1"/>
    </xf>
    <xf numFmtId="0" fontId="34" fillId="0" borderId="17" xfId="0" applyFont="1" applyBorder="1" applyAlignment="1">
      <alignment horizontal="left" vertical="center" indent="1"/>
    </xf>
    <xf numFmtId="0" fontId="34" fillId="0" borderId="109" xfId="29" applyFont="1" applyFill="1" applyBorder="1" applyAlignment="1">
      <alignment horizontal="left" vertical="center" indent="1" shrinkToFit="1"/>
    </xf>
    <xf numFmtId="0" fontId="34" fillId="0" borderId="110" xfId="29" applyFont="1" applyFill="1" applyBorder="1" applyAlignment="1">
      <alignment horizontal="left" vertical="center" indent="1" shrinkToFit="1"/>
    </xf>
    <xf numFmtId="0" fontId="34" fillId="0" borderId="111" xfId="29" applyFont="1" applyFill="1" applyBorder="1" applyAlignment="1">
      <alignment horizontal="left" vertical="center" indent="1" shrinkToFit="1"/>
    </xf>
    <xf numFmtId="0" fontId="34" fillId="0" borderId="112" xfId="29" applyFont="1" applyFill="1" applyBorder="1" applyAlignment="1">
      <alignment horizontal="left" vertical="center" indent="1" shrinkToFit="1"/>
    </xf>
    <xf numFmtId="0" fontId="34" fillId="0" borderId="12" xfId="29" applyFont="1" applyFill="1" applyBorder="1" applyAlignment="1">
      <alignment horizontal="left" vertical="center" indent="1" shrinkToFit="1"/>
    </xf>
    <xf numFmtId="0" fontId="34" fillId="0" borderId="13" xfId="29" applyFont="1" applyFill="1" applyBorder="1" applyAlignment="1">
      <alignment horizontal="left" vertical="center" indent="1" shrinkToFit="1"/>
    </xf>
    <xf numFmtId="0" fontId="34" fillId="0" borderId="17" xfId="29" applyFont="1" applyFill="1" applyBorder="1" applyAlignment="1">
      <alignment horizontal="left" vertical="center" indent="1" shrinkToFit="1"/>
    </xf>
    <xf numFmtId="0" fontId="0" fillId="0" borderId="16" xfId="0" applyBorder="1">
      <alignment vertical="center"/>
    </xf>
    <xf numFmtId="0" fontId="0" fillId="0" borderId="10" xfId="0" applyBorder="1">
      <alignment vertical="center"/>
    </xf>
    <xf numFmtId="0" fontId="0" fillId="0" borderId="14" xfId="0" applyBorder="1">
      <alignment vertical="center"/>
    </xf>
    <xf numFmtId="0" fontId="34" fillId="0" borderId="16" xfId="0" applyFont="1" applyBorder="1" applyAlignment="1">
      <alignment horizontal="center" vertical="center" wrapText="1"/>
    </xf>
    <xf numFmtId="0" fontId="34" fillId="0" borderId="11" xfId="0" applyFont="1" applyBorder="1" applyAlignment="1">
      <alignment horizontal="center" vertical="center" wrapText="1"/>
    </xf>
    <xf numFmtId="0" fontId="36" fillId="32" borderId="11" xfId="0" applyFont="1" applyFill="1" applyBorder="1" applyAlignment="1">
      <alignment horizontal="left" vertical="center"/>
    </xf>
    <xf numFmtId="0" fontId="36" fillId="32" borderId="0" xfId="0" applyFont="1" applyFill="1" applyAlignment="1">
      <alignment horizontal="left" vertical="center"/>
    </xf>
    <xf numFmtId="0" fontId="90" fillId="29" borderId="11" xfId="0" applyFont="1" applyFill="1" applyBorder="1" applyAlignment="1">
      <alignment horizontal="center" vertical="center"/>
    </xf>
    <xf numFmtId="0" fontId="90" fillId="29" borderId="0" xfId="0" applyFont="1" applyFill="1" applyAlignment="1">
      <alignment horizontal="center" vertical="center"/>
    </xf>
    <xf numFmtId="0" fontId="68" fillId="33" borderId="11" xfId="0" applyFont="1" applyFill="1" applyBorder="1" applyAlignment="1">
      <alignment horizontal="left" vertical="center"/>
    </xf>
    <xf numFmtId="0" fontId="68" fillId="33" borderId="0" xfId="0" applyFont="1" applyFill="1" applyAlignment="1">
      <alignment horizontal="left" vertical="center"/>
    </xf>
    <xf numFmtId="0" fontId="36" fillId="32" borderId="0" xfId="0" applyFont="1" applyFill="1" applyAlignment="1">
      <alignment horizontal="center" vertical="center"/>
    </xf>
    <xf numFmtId="0" fontId="100" fillId="7" borderId="0" xfId="28" applyFont="1" applyFill="1" applyAlignment="1" applyProtection="1">
      <alignment horizontal="center" vertical="center" shrinkToFit="1"/>
    </xf>
    <xf numFmtId="0" fontId="94" fillId="0" borderId="0" xfId="0" applyFont="1">
      <alignment vertical="center"/>
    </xf>
    <xf numFmtId="0" fontId="94" fillId="0" borderId="0" xfId="0" applyFont="1" applyAlignment="1">
      <alignment horizontal="left" vertical="center" indent="1"/>
    </xf>
    <xf numFmtId="0" fontId="94" fillId="0" borderId="0" xfId="0" applyFont="1" applyAlignment="1">
      <alignment horizontal="center" vertical="center" shrinkToFit="1"/>
    </xf>
    <xf numFmtId="0" fontId="94" fillId="0" borderId="0" xfId="0" applyFont="1" applyAlignment="1">
      <alignment horizontal="distributed" vertical="center" indent="1"/>
    </xf>
    <xf numFmtId="0" fontId="94" fillId="0" borderId="0" xfId="0" applyFont="1" applyAlignment="1">
      <alignment horizontal="left" vertical="center" indent="1" shrinkToFit="1"/>
    </xf>
    <xf numFmtId="0" fontId="94" fillId="0" borderId="0" xfId="0" applyFont="1" applyAlignment="1">
      <alignment horizontal="left" vertical="center" shrinkToFit="1"/>
    </xf>
    <xf numFmtId="0" fontId="94" fillId="0" borderId="0" xfId="0" applyFont="1" applyAlignment="1">
      <alignment vertical="center" shrinkToFit="1"/>
    </xf>
    <xf numFmtId="0" fontId="94" fillId="0" borderId="0" xfId="0" applyFont="1" applyAlignment="1">
      <alignment horizontal="right" vertical="center" shrinkToFit="1"/>
    </xf>
    <xf numFmtId="0" fontId="95" fillId="10" borderId="0" xfId="0" applyFont="1" applyFill="1" applyAlignment="1">
      <alignment vertical="top" wrapText="1"/>
    </xf>
    <xf numFmtId="0" fontId="95" fillId="10" borderId="0" xfId="0" applyFont="1" applyFill="1" applyAlignment="1">
      <alignment vertical="top"/>
    </xf>
    <xf numFmtId="0" fontId="94" fillId="0" borderId="0" xfId="0" applyFont="1" applyAlignment="1">
      <alignment horizontal="left" vertical="center" wrapText="1"/>
    </xf>
    <xf numFmtId="185" fontId="94" fillId="0" borderId="0" xfId="0" applyNumberFormat="1" applyFont="1" applyAlignment="1">
      <alignment horizontal="right" vertical="center"/>
    </xf>
    <xf numFmtId="0" fontId="94" fillId="0" borderId="0" xfId="0" applyFont="1" applyAlignment="1">
      <alignment horizontal="center" vertical="center"/>
    </xf>
    <xf numFmtId="41" fontId="94" fillId="0" borderId="0" xfId="34" applyNumberFormat="1" applyFont="1">
      <alignment vertical="center"/>
    </xf>
    <xf numFmtId="0" fontId="94" fillId="0" borderId="0" xfId="0" applyFont="1" applyAlignment="1">
      <alignment horizontal="left" vertical="center"/>
    </xf>
    <xf numFmtId="0" fontId="94" fillId="0" borderId="0" xfId="0" applyFont="1" applyAlignment="1">
      <alignment horizontal="right" vertical="center"/>
    </xf>
    <xf numFmtId="0" fontId="94" fillId="20" borderId="0" xfId="0" applyFont="1" applyFill="1" applyAlignment="1">
      <alignment vertical="center" wrapText="1"/>
    </xf>
    <xf numFmtId="41" fontId="34" fillId="0" borderId="0" xfId="0" applyNumberFormat="1" applyFont="1" applyAlignment="1">
      <alignment horizontal="right" vertical="center"/>
    </xf>
    <xf numFmtId="0" fontId="69" fillId="7" borderId="0" xfId="28" applyFont="1" applyFill="1" applyAlignment="1" applyProtection="1">
      <alignment horizontal="center" vertical="center" shrinkToFit="1"/>
    </xf>
    <xf numFmtId="0" fontId="68" fillId="0" borderId="0" xfId="0" applyFont="1" applyAlignment="1">
      <alignment horizontal="left" vertical="center" shrinkToFit="1"/>
    </xf>
    <xf numFmtId="0" fontId="34" fillId="0" borderId="0" xfId="0" applyFont="1" applyAlignment="1">
      <alignment horizontal="center" vertical="center" shrinkToFit="1"/>
    </xf>
    <xf numFmtId="41" fontId="34" fillId="0" borderId="0" xfId="0" applyNumberFormat="1" applyFont="1">
      <alignment vertical="center"/>
    </xf>
    <xf numFmtId="5" fontId="34" fillId="0" borderId="0" xfId="0" applyNumberFormat="1" applyFont="1" applyAlignment="1">
      <alignment vertical="center" wrapText="1"/>
    </xf>
    <xf numFmtId="0" fontId="34" fillId="0" borderId="0" xfId="0" applyFont="1" applyAlignment="1">
      <alignment horizontal="left" vertical="center" shrinkToFit="1"/>
    </xf>
    <xf numFmtId="0" fontId="34" fillId="31" borderId="39" xfId="0" applyFont="1" applyFill="1" applyBorder="1" applyAlignment="1">
      <alignment horizontal="center" vertical="center"/>
    </xf>
    <xf numFmtId="0" fontId="34" fillId="31" borderId="13" xfId="0" applyFont="1" applyFill="1" applyBorder="1" applyAlignment="1">
      <alignment horizontal="center" vertical="center"/>
    </xf>
    <xf numFmtId="0" fontId="34" fillId="0" borderId="18" xfId="0" applyFont="1" applyBorder="1" applyAlignment="1">
      <alignment horizontal="left" vertical="center" wrapText="1" indent="1"/>
    </xf>
    <xf numFmtId="0" fontId="34" fillId="0" borderId="0" xfId="0" applyFont="1" applyAlignment="1">
      <alignment horizontal="left" vertical="center"/>
    </xf>
    <xf numFmtId="0" fontId="0" fillId="0" borderId="18" xfId="0" applyBorder="1" applyAlignment="1">
      <alignment horizontal="left" vertical="center" wrapText="1" indent="1"/>
    </xf>
    <xf numFmtId="0" fontId="34" fillId="21" borderId="18" xfId="0" applyFont="1" applyFill="1" applyBorder="1" applyAlignment="1">
      <alignment horizontal="left" vertical="center" wrapText="1" indent="1"/>
    </xf>
    <xf numFmtId="0" fontId="34" fillId="31" borderId="18" xfId="0" applyFont="1" applyFill="1" applyBorder="1" applyAlignment="1">
      <alignment horizontal="left" vertical="center" wrapText="1" indent="1"/>
    </xf>
    <xf numFmtId="0" fontId="34" fillId="0" borderId="0" xfId="0" applyFont="1" applyAlignment="1">
      <alignment horizontal="left" vertical="center" indent="1" shrinkToFit="1"/>
    </xf>
    <xf numFmtId="0" fontId="34" fillId="0" borderId="0" xfId="0" applyFont="1" applyAlignment="1">
      <alignment horizontal="left" vertical="center" wrapText="1"/>
    </xf>
    <xf numFmtId="176" fontId="31" fillId="0" borderId="0" xfId="0" applyNumberFormat="1" applyFont="1" applyAlignment="1">
      <alignment horizontal="center" vertical="center" shrinkToFit="1"/>
    </xf>
    <xf numFmtId="0" fontId="34" fillId="0" borderId="16" xfId="0" applyFont="1" applyBorder="1" applyAlignment="1">
      <alignment horizontal="left" vertical="center" wrapText="1" indent="1"/>
    </xf>
    <xf numFmtId="0" fontId="34" fillId="0" borderId="10" xfId="0" applyFont="1" applyBorder="1" applyAlignment="1">
      <alignment horizontal="left" vertical="center" wrapText="1" indent="1"/>
    </xf>
    <xf numFmtId="0" fontId="34" fillId="0" borderId="14" xfId="0" applyFont="1" applyBorder="1" applyAlignment="1">
      <alignment horizontal="left" vertical="center" wrapText="1" indent="1"/>
    </xf>
    <xf numFmtId="0" fontId="34" fillId="0" borderId="0" xfId="0" applyFont="1" applyAlignment="1">
      <alignment horizontal="left" vertical="center" wrapText="1" indent="1"/>
    </xf>
    <xf numFmtId="0" fontId="34" fillId="0" borderId="15" xfId="0" applyFont="1" applyBorder="1" applyAlignment="1">
      <alignment horizontal="left" vertical="center" wrapText="1" indent="1"/>
    </xf>
    <xf numFmtId="0" fontId="34" fillId="0" borderId="12" xfId="0" applyFont="1" applyBorder="1" applyAlignment="1">
      <alignment horizontal="left" vertical="center" wrapText="1" indent="1"/>
    </xf>
    <xf numFmtId="0" fontId="34" fillId="0" borderId="13" xfId="0" applyFont="1" applyBorder="1" applyAlignment="1">
      <alignment horizontal="left" vertical="center" wrapText="1" indent="1"/>
    </xf>
    <xf numFmtId="0" fontId="34" fillId="0" borderId="17" xfId="0" applyFont="1" applyBorder="1" applyAlignment="1">
      <alignment horizontal="left" vertical="center" wrapText="1" indent="1"/>
    </xf>
    <xf numFmtId="0" fontId="36" fillId="32" borderId="0" xfId="0" applyFont="1" applyFill="1" applyAlignment="1">
      <alignment horizontal="left" vertical="center" wrapText="1"/>
    </xf>
    <xf numFmtId="0" fontId="129" fillId="29" borderId="11" xfId="0" applyFont="1" applyFill="1" applyBorder="1">
      <alignment vertical="center"/>
    </xf>
    <xf numFmtId="0" fontId="129" fillId="29" borderId="0" xfId="0" applyFont="1" applyFill="1">
      <alignment vertical="center"/>
    </xf>
    <xf numFmtId="0" fontId="32" fillId="0" borderId="11" xfId="0" applyFont="1" applyBorder="1" applyAlignment="1">
      <alignment horizontal="center" vertical="center"/>
    </xf>
    <xf numFmtId="0" fontId="32" fillId="0" borderId="0" xfId="0" applyFont="1" applyAlignment="1">
      <alignment horizontal="center" vertical="center"/>
    </xf>
    <xf numFmtId="0" fontId="32" fillId="0" borderId="15" xfId="0" applyFont="1" applyBorder="1" applyAlignment="1">
      <alignment horizontal="center" vertical="center"/>
    </xf>
    <xf numFmtId="0" fontId="34" fillId="0" borderId="15" xfId="0" applyFont="1" applyBorder="1" applyAlignment="1">
      <alignment vertical="center" shrinkToFit="1"/>
    </xf>
    <xf numFmtId="0" fontId="0" fillId="0" borderId="18" xfId="0" applyBorder="1" applyAlignment="1">
      <alignment horizontal="distributed" vertical="center" indent="1"/>
    </xf>
    <xf numFmtId="0" fontId="0" fillId="0" borderId="16" xfId="0" applyBorder="1" applyAlignment="1">
      <alignment horizontal="left" vertical="center" wrapText="1" indent="1"/>
    </xf>
    <xf numFmtId="0" fontId="0" fillId="0" borderId="10" xfId="0" applyBorder="1" applyAlignment="1">
      <alignment horizontal="left" vertical="center" wrapText="1" indent="1"/>
    </xf>
    <xf numFmtId="0" fontId="0" fillId="0" borderId="14" xfId="0" applyBorder="1" applyAlignment="1">
      <alignment horizontal="left" vertical="center" wrapText="1" indent="1"/>
    </xf>
    <xf numFmtId="0" fontId="0" fillId="0" borderId="12" xfId="0" applyBorder="1" applyAlignment="1">
      <alignment horizontal="left" vertical="center" wrapText="1" indent="1"/>
    </xf>
    <xf numFmtId="0" fontId="0" fillId="0" borderId="13" xfId="0" applyBorder="1" applyAlignment="1">
      <alignment horizontal="left" vertical="center" wrapText="1" indent="1"/>
    </xf>
    <xf numFmtId="0" fontId="0" fillId="0" borderId="17" xfId="0" applyBorder="1" applyAlignment="1">
      <alignment horizontal="left" vertical="center" wrapText="1" indent="1"/>
    </xf>
    <xf numFmtId="0" fontId="0" fillId="0" borderId="0" xfId="0" applyAlignment="1">
      <alignment horizontal="left" vertical="center" shrinkToFit="1"/>
    </xf>
    <xf numFmtId="0" fontId="0" fillId="0" borderId="15" xfId="0" applyBorder="1" applyAlignment="1">
      <alignment horizontal="left" vertical="center" shrinkToFi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7" xfId="0" applyBorder="1" applyAlignment="1">
      <alignment horizontal="left" vertical="center" wrapText="1"/>
    </xf>
    <xf numFmtId="0" fontId="0" fillId="0" borderId="16" xfId="0" applyBorder="1" applyAlignment="1">
      <alignment horizontal="distributed" vertical="center" indent="1"/>
    </xf>
    <xf numFmtId="0" fontId="0" fillId="0" borderId="11" xfId="0" applyBorder="1" applyAlignment="1">
      <alignment horizontal="distributed" vertical="center" indent="1"/>
    </xf>
    <xf numFmtId="0" fontId="0" fillId="0" borderId="0" xfId="0" applyAlignment="1">
      <alignment horizontal="distributed" vertical="center" indent="1"/>
    </xf>
    <xf numFmtId="0" fontId="0" fillId="0" borderId="15" xfId="0" applyBorder="1" applyAlignment="1">
      <alignment horizontal="distributed" vertical="center" indent="1"/>
    </xf>
    <xf numFmtId="176" fontId="0" fillId="0" borderId="0" xfId="0" applyNumberFormat="1" applyAlignment="1">
      <alignment horizontal="center" vertical="center" shrinkToFit="1"/>
    </xf>
    <xf numFmtId="0" fontId="52" fillId="32" borderId="16" xfId="0" applyFont="1" applyFill="1" applyBorder="1" applyAlignment="1">
      <alignment horizontal="left" vertical="center" wrapText="1"/>
    </xf>
    <xf numFmtId="0" fontId="52" fillId="32" borderId="10" xfId="0" applyFont="1" applyFill="1" applyBorder="1" applyAlignment="1">
      <alignment horizontal="left" vertical="center" wrapText="1"/>
    </xf>
    <xf numFmtId="0" fontId="52" fillId="32" borderId="14" xfId="0" applyFont="1" applyFill="1" applyBorder="1" applyAlignment="1">
      <alignment horizontal="left" vertical="center" wrapText="1"/>
    </xf>
    <xf numFmtId="0" fontId="52" fillId="32" borderId="11" xfId="0" applyFont="1" applyFill="1" applyBorder="1" applyAlignment="1">
      <alignment horizontal="left" vertical="center" wrapText="1"/>
    </xf>
    <xf numFmtId="0" fontId="52" fillId="32" borderId="0" xfId="0" applyFont="1" applyFill="1" applyAlignment="1">
      <alignment horizontal="left" vertical="center" wrapText="1"/>
    </xf>
    <xf numFmtId="0" fontId="52" fillId="32" borderId="15" xfId="0" applyFont="1" applyFill="1" applyBorder="1" applyAlignment="1">
      <alignment horizontal="left" vertical="center" wrapText="1"/>
    </xf>
    <xf numFmtId="0" fontId="52" fillId="32" borderId="12" xfId="0" applyFont="1" applyFill="1" applyBorder="1" applyAlignment="1">
      <alignment horizontal="left" vertical="center" wrapText="1"/>
    </xf>
    <xf numFmtId="0" fontId="52" fillId="32" borderId="13" xfId="0" applyFont="1" applyFill="1" applyBorder="1" applyAlignment="1">
      <alignment horizontal="left" vertical="center" wrapText="1"/>
    </xf>
    <xf numFmtId="0" fontId="52" fillId="32" borderId="17" xfId="0" applyFont="1" applyFill="1" applyBorder="1" applyAlignment="1">
      <alignment horizontal="left" vertical="center" wrapText="1"/>
    </xf>
    <xf numFmtId="0" fontId="0" fillId="31" borderId="18" xfId="0" applyFill="1" applyBorder="1" applyAlignment="1">
      <alignment horizontal="left" vertical="center" wrapText="1" indent="1"/>
    </xf>
    <xf numFmtId="0" fontId="131" fillId="0" borderId="13" xfId="0" applyFont="1" applyBorder="1" applyAlignment="1">
      <alignment horizontal="center" vertical="center"/>
    </xf>
    <xf numFmtId="0" fontId="109" fillId="28" borderId="17" xfId="0" applyFont="1" applyFill="1" applyBorder="1" applyAlignment="1">
      <alignment horizontal="center" vertical="center"/>
    </xf>
    <xf numFmtId="0" fontId="109" fillId="28" borderId="12" xfId="0" applyFont="1" applyFill="1" applyBorder="1" applyAlignment="1">
      <alignment horizontal="center" vertical="center"/>
    </xf>
    <xf numFmtId="0" fontId="109" fillId="26" borderId="18" xfId="0" applyFont="1" applyFill="1" applyBorder="1" applyAlignment="1">
      <alignment horizontal="center" vertical="center"/>
    </xf>
    <xf numFmtId="0" fontId="109" fillId="31" borderId="89" xfId="0" applyFont="1" applyFill="1" applyBorder="1" applyAlignment="1">
      <alignment horizontal="center" vertical="center" shrinkToFit="1"/>
    </xf>
    <xf numFmtId="0" fontId="109" fillId="31" borderId="39" xfId="0" applyFont="1" applyFill="1" applyBorder="1" applyAlignment="1">
      <alignment horizontal="center" vertical="center" shrinkToFit="1"/>
    </xf>
    <xf numFmtId="0" fontId="109" fillId="31" borderId="40" xfId="0" applyFont="1" applyFill="1" applyBorder="1" applyAlignment="1">
      <alignment horizontal="center" vertical="center" shrinkToFit="1"/>
    </xf>
    <xf numFmtId="0" fontId="109" fillId="0" borderId="18" xfId="0" applyFont="1" applyBorder="1" applyAlignment="1">
      <alignment horizontal="center" vertical="center"/>
    </xf>
    <xf numFmtId="0" fontId="109" fillId="0" borderId="16" xfId="0" applyFont="1" applyBorder="1" applyAlignment="1">
      <alignment horizontal="center" vertical="center" shrinkToFit="1"/>
    </xf>
    <xf numFmtId="0" fontId="109" fillId="0" borderId="14" xfId="0" applyFont="1" applyBorder="1" applyAlignment="1">
      <alignment horizontal="center" vertical="center" shrinkToFit="1"/>
    </xf>
    <xf numFmtId="0" fontId="109" fillId="0" borderId="12" xfId="0" applyFont="1" applyBorder="1" applyAlignment="1">
      <alignment horizontal="center" vertical="center" shrinkToFit="1"/>
    </xf>
    <xf numFmtId="0" fontId="109" fillId="0" borderId="13" xfId="0" applyFont="1" applyBorder="1" applyAlignment="1">
      <alignment horizontal="center" vertical="center" shrinkToFit="1"/>
    </xf>
    <xf numFmtId="0" fontId="109" fillId="0" borderId="89" xfId="0" applyFont="1" applyBorder="1" applyAlignment="1">
      <alignment horizontal="left" vertical="center" wrapText="1"/>
    </xf>
    <xf numFmtId="0" fontId="109" fillId="0" borderId="40" xfId="0" applyFont="1" applyBorder="1" applyAlignment="1">
      <alignment horizontal="left" vertical="center" wrapText="1"/>
    </xf>
    <xf numFmtId="0" fontId="109" fillId="0" borderId="89" xfId="0" applyFont="1" applyBorder="1">
      <alignment vertical="center"/>
    </xf>
    <xf numFmtId="0" fontId="109" fillId="0" borderId="40" xfId="0" applyFont="1" applyBorder="1">
      <alignment vertical="center"/>
    </xf>
    <xf numFmtId="0" fontId="109" fillId="0" borderId="34" xfId="0" applyFont="1" applyBorder="1" applyAlignment="1">
      <alignment horizontal="center" vertical="center" textRotation="255"/>
    </xf>
    <xf numFmtId="0" fontId="109" fillId="0" borderId="115" xfId="0" applyFont="1" applyBorder="1" applyAlignment="1">
      <alignment horizontal="center" vertical="center" textRotation="255"/>
    </xf>
    <xf numFmtId="0" fontId="109" fillId="0" borderId="48" xfId="0" applyFont="1" applyBorder="1" applyAlignment="1">
      <alignment horizontal="center" vertical="center" textRotation="255"/>
    </xf>
    <xf numFmtId="0" fontId="109" fillId="0" borderId="89" xfId="0" applyFont="1" applyBorder="1" applyAlignment="1">
      <alignment horizontal="center" vertical="center"/>
    </xf>
    <xf numFmtId="0" fontId="109" fillId="0" borderId="40" xfId="0" applyFont="1" applyBorder="1" applyAlignment="1">
      <alignment horizontal="center" vertical="center"/>
    </xf>
    <xf numFmtId="0" fontId="109" fillId="26" borderId="34" xfId="0" applyFont="1" applyFill="1" applyBorder="1" applyAlignment="1">
      <alignment horizontal="center" vertical="center"/>
    </xf>
    <xf numFmtId="0" fontId="109" fillId="26" borderId="48" xfId="0" applyFont="1" applyFill="1" applyBorder="1" applyAlignment="1">
      <alignment horizontal="center" vertical="center"/>
    </xf>
    <xf numFmtId="0" fontId="109" fillId="0" borderId="16" xfId="0" applyFont="1" applyBorder="1" applyAlignment="1">
      <alignment horizontal="left" vertical="center" wrapText="1"/>
    </xf>
    <xf numFmtId="0" fontId="109" fillId="0" borderId="14" xfId="0" applyFont="1" applyBorder="1" applyAlignment="1">
      <alignment horizontal="left" vertical="center" wrapText="1"/>
    </xf>
    <xf numFmtId="0" fontId="109" fillId="0" borderId="12" xfId="0" applyFont="1" applyBorder="1" applyAlignment="1">
      <alignment horizontal="left" vertical="center" wrapText="1"/>
    </xf>
    <xf numFmtId="0" fontId="109" fillId="0" borderId="17" xfId="0" applyFont="1" applyBorder="1" applyAlignment="1">
      <alignment horizontal="left" vertical="center" wrapText="1"/>
    </xf>
    <xf numFmtId="0" fontId="109" fillId="26" borderId="16" xfId="0" applyFont="1" applyFill="1" applyBorder="1" applyAlignment="1">
      <alignment horizontal="center" vertical="center"/>
    </xf>
    <xf numFmtId="0" fontId="109" fillId="26" borderId="14" xfId="0" applyFont="1" applyFill="1" applyBorder="1" applyAlignment="1">
      <alignment horizontal="center" vertical="center"/>
    </xf>
    <xf numFmtId="0" fontId="109" fillId="26" borderId="12" xfId="0" applyFont="1" applyFill="1" applyBorder="1" applyAlignment="1">
      <alignment horizontal="center" vertical="center"/>
    </xf>
    <xf numFmtId="0" fontId="109" fillId="26" borderId="17" xfId="0" applyFont="1" applyFill="1" applyBorder="1" applyAlignment="1">
      <alignment horizontal="center" vertical="center"/>
    </xf>
    <xf numFmtId="0" fontId="109" fillId="26" borderId="89" xfId="0" applyFont="1" applyFill="1" applyBorder="1" applyAlignment="1">
      <alignment horizontal="center" vertical="center" wrapText="1"/>
    </xf>
    <xf numFmtId="0" fontId="109" fillId="26" borderId="40" xfId="0" applyFont="1" applyFill="1" applyBorder="1" applyAlignment="1">
      <alignment horizontal="center" vertical="center" wrapText="1"/>
    </xf>
    <xf numFmtId="0" fontId="109" fillId="26" borderId="34" xfId="0" applyFont="1" applyFill="1" applyBorder="1" applyAlignment="1">
      <alignment horizontal="center" vertical="center" wrapText="1"/>
    </xf>
    <xf numFmtId="0" fontId="109" fillId="26" borderId="48" xfId="0" applyFont="1" applyFill="1" applyBorder="1" applyAlignment="1">
      <alignment horizontal="center" vertical="center" wrapText="1"/>
    </xf>
    <xf numFmtId="0" fontId="109" fillId="0" borderId="16" xfId="0" applyFont="1" applyBorder="1">
      <alignment vertical="center"/>
    </xf>
    <xf numFmtId="0" fontId="109" fillId="0" borderId="14" xfId="0" applyFont="1" applyBorder="1">
      <alignment vertical="center"/>
    </xf>
    <xf numFmtId="57" fontId="111" fillId="0" borderId="18" xfId="0" applyNumberFormat="1" applyFont="1" applyBorder="1" applyAlignment="1">
      <alignment horizontal="left" vertical="top" wrapText="1"/>
    </xf>
    <xf numFmtId="0" fontId="111" fillId="0" borderId="18" xfId="0" applyFont="1" applyBorder="1" applyAlignment="1">
      <alignment horizontal="left" vertical="top"/>
    </xf>
    <xf numFmtId="0" fontId="109" fillId="0" borderId="34" xfId="0" applyFont="1" applyBorder="1" applyAlignment="1">
      <alignment horizontal="center" vertical="center"/>
    </xf>
    <xf numFmtId="0" fontId="109" fillId="0" borderId="16" xfId="0" applyFont="1" applyBorder="1" applyAlignment="1">
      <alignment vertical="center" wrapText="1"/>
    </xf>
    <xf numFmtId="0" fontId="109" fillId="0" borderId="14" xfId="0" applyFont="1" applyBorder="1" applyAlignment="1">
      <alignment vertical="center" wrapText="1"/>
    </xf>
    <xf numFmtId="0" fontId="109" fillId="0" borderId="113" xfId="0" applyFont="1" applyBorder="1" applyAlignment="1">
      <alignment vertical="center" wrapText="1"/>
    </xf>
    <xf numFmtId="0" fontId="109" fillId="0" borderId="114" xfId="0" applyFont="1" applyBorder="1" applyAlignment="1">
      <alignment vertical="center" wrapText="1"/>
    </xf>
    <xf numFmtId="0" fontId="109" fillId="0" borderId="113" xfId="0" applyFont="1" applyBorder="1" applyAlignment="1">
      <alignment horizontal="left" vertical="center" wrapText="1"/>
    </xf>
    <xf numFmtId="0" fontId="109" fillId="0" borderId="114" xfId="0" applyFont="1" applyBorder="1" applyAlignment="1">
      <alignment horizontal="left" vertical="center" wrapText="1"/>
    </xf>
    <xf numFmtId="0" fontId="109" fillId="0" borderId="11" xfId="0" applyFont="1" applyBorder="1" applyAlignment="1">
      <alignment horizontal="left" vertical="center" wrapText="1"/>
    </xf>
    <xf numFmtId="0" fontId="109" fillId="0" borderId="15" xfId="0" applyFont="1" applyBorder="1" applyAlignment="1">
      <alignment horizontal="left" vertical="center" wrapText="1"/>
    </xf>
    <xf numFmtId="0" fontId="109" fillId="0" borderId="116" xfId="0" applyFont="1" applyBorder="1" applyAlignment="1">
      <alignment horizontal="left" vertical="center" wrapText="1"/>
    </xf>
    <xf numFmtId="0" fontId="109" fillId="0" borderId="117" xfId="0" applyFont="1" applyBorder="1" applyAlignment="1">
      <alignment horizontal="left" vertical="center" wrapText="1"/>
    </xf>
    <xf numFmtId="0" fontId="109" fillId="0" borderId="113" xfId="0" applyFont="1" applyBorder="1">
      <alignment vertical="center"/>
    </xf>
    <xf numFmtId="0" fontId="109" fillId="0" borderId="114" xfId="0" applyFont="1" applyBorder="1">
      <alignment vertical="center"/>
    </xf>
    <xf numFmtId="0" fontId="109" fillId="0" borderId="89" xfId="0" applyFont="1" applyBorder="1" applyAlignment="1">
      <alignment horizontal="left" vertical="center" wrapText="1" shrinkToFit="1"/>
    </xf>
    <xf numFmtId="0" fontId="109" fillId="0" borderId="89" xfId="0" applyFont="1" applyBorder="1" applyAlignment="1">
      <alignment vertical="center" wrapText="1"/>
    </xf>
    <xf numFmtId="0" fontId="109" fillId="0" borderId="118" xfId="0" applyFont="1" applyBorder="1" applyAlignment="1">
      <alignment horizontal="left" vertical="center" wrapText="1"/>
    </xf>
    <xf numFmtId="0" fontId="109" fillId="0" borderId="119" xfId="0" applyFont="1" applyBorder="1" applyAlignment="1">
      <alignment horizontal="left" vertical="center" wrapText="1"/>
    </xf>
    <xf numFmtId="0" fontId="109" fillId="0" borderId="118" xfId="0" applyFont="1" applyBorder="1">
      <alignment vertical="center"/>
    </xf>
    <xf numFmtId="0" fontId="109" fillId="0" borderId="119" xfId="0" applyFont="1" applyBorder="1">
      <alignment vertical="center"/>
    </xf>
    <xf numFmtId="0" fontId="109" fillId="0" borderId="116" xfId="0" applyFont="1" applyBorder="1" applyAlignment="1">
      <alignment vertical="center" wrapText="1"/>
    </xf>
    <xf numFmtId="0" fontId="109" fillId="0" borderId="117" xfId="0" applyFont="1" applyBorder="1" applyAlignment="1">
      <alignment vertical="center" wrapText="1"/>
    </xf>
    <xf numFmtId="0" fontId="109" fillId="0" borderId="40" xfId="0" applyFont="1" applyBorder="1" applyAlignment="1">
      <alignment vertical="center" wrapText="1"/>
    </xf>
    <xf numFmtId="0" fontId="130" fillId="0" borderId="56" xfId="0" applyFont="1" applyBorder="1" applyAlignment="1">
      <alignment horizontal="left" vertical="center" wrapText="1"/>
    </xf>
    <xf numFmtId="0" fontId="130" fillId="0" borderId="57" xfId="0" applyFont="1" applyBorder="1" applyAlignment="1">
      <alignment horizontal="left" vertical="center" wrapText="1"/>
    </xf>
    <xf numFmtId="0" fontId="130" fillId="0" borderId="58" xfId="0" applyFont="1" applyBorder="1" applyAlignment="1">
      <alignment horizontal="left" vertical="center" wrapText="1"/>
    </xf>
    <xf numFmtId="0" fontId="130" fillId="0" borderId="59" xfId="0" applyFont="1" applyBorder="1" applyAlignment="1">
      <alignment horizontal="left" vertical="center" wrapText="1"/>
    </xf>
    <xf numFmtId="0" fontId="130" fillId="0" borderId="0" xfId="0" applyFont="1" applyAlignment="1">
      <alignment horizontal="left" vertical="center" wrapText="1"/>
    </xf>
    <xf numFmtId="0" fontId="130" fillId="0" borderId="60" xfId="0" applyFont="1" applyBorder="1" applyAlignment="1">
      <alignment horizontal="left" vertical="center" wrapText="1"/>
    </xf>
    <xf numFmtId="0" fontId="130" fillId="0" borderId="63" xfId="0" applyFont="1" applyBorder="1" applyAlignment="1">
      <alignment horizontal="left" vertical="center" wrapText="1"/>
    </xf>
    <xf numFmtId="0" fontId="130" fillId="0" borderId="64" xfId="0" applyFont="1" applyBorder="1" applyAlignment="1">
      <alignment horizontal="left" vertical="center" wrapText="1"/>
    </xf>
    <xf numFmtId="0" fontId="130" fillId="0" borderId="65" xfId="0" applyFont="1" applyBorder="1" applyAlignment="1">
      <alignment horizontal="left" vertical="center" wrapText="1"/>
    </xf>
    <xf numFmtId="57" fontId="111" fillId="0" borderId="34" xfId="0" applyNumberFormat="1" applyFont="1" applyBorder="1" applyAlignment="1">
      <alignment horizontal="left" vertical="top" wrapText="1"/>
    </xf>
    <xf numFmtId="0" fontId="111" fillId="0" borderId="115" xfId="0" applyFont="1" applyBorder="1" applyAlignment="1">
      <alignment horizontal="left" vertical="top"/>
    </xf>
    <xf numFmtId="0" fontId="126" fillId="0" borderId="0" xfId="0" applyFont="1" applyAlignment="1">
      <alignment vertical="center" shrinkToFit="1"/>
    </xf>
    <xf numFmtId="0" fontId="34" fillId="0" borderId="10"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0" xfId="0" applyFont="1" applyAlignment="1">
      <alignment horizontal="center" vertical="center" wrapText="1"/>
    </xf>
    <xf numFmtId="0" fontId="34" fillId="0" borderId="15" xfId="0" applyFont="1" applyBorder="1" applyAlignment="1">
      <alignment horizontal="center" vertical="center" wrapText="1"/>
    </xf>
    <xf numFmtId="0" fontId="27" fillId="0" borderId="0" xfId="0" applyFont="1" applyAlignment="1">
      <alignment horizontal="center" vertical="center"/>
    </xf>
    <xf numFmtId="0" fontId="34" fillId="0" borderId="11" xfId="0" applyFont="1" applyBorder="1" applyAlignment="1">
      <alignment horizontal="center" vertical="center" shrinkToFit="1"/>
    </xf>
    <xf numFmtId="0" fontId="34" fillId="0" borderId="15" xfId="0" applyFont="1" applyBorder="1" applyAlignment="1">
      <alignment horizontal="center" vertical="center" shrinkToFit="1"/>
    </xf>
    <xf numFmtId="0" fontId="0" fillId="0" borderId="16" xfId="0" applyBorder="1" applyAlignment="1">
      <alignment horizontal="center" vertical="center"/>
    </xf>
    <xf numFmtId="0" fontId="45" fillId="0" borderId="18" xfId="0" applyFont="1" applyBorder="1" applyAlignment="1">
      <alignment horizontal="center" vertical="center" wrapText="1"/>
    </xf>
    <xf numFmtId="0" fontId="45" fillId="0" borderId="18" xfId="0" applyFont="1" applyBorder="1" applyAlignment="1">
      <alignment horizontal="center" vertical="center"/>
    </xf>
    <xf numFmtId="0" fontId="31" fillId="31" borderId="16" xfId="0" applyFont="1" applyFill="1" applyBorder="1" applyAlignment="1">
      <alignment horizontal="center" vertical="center" wrapText="1"/>
    </xf>
    <xf numFmtId="0" fontId="31" fillId="31" borderId="10" xfId="0" applyFont="1" applyFill="1" applyBorder="1" applyAlignment="1">
      <alignment horizontal="center" vertical="center" wrapText="1"/>
    </xf>
    <xf numFmtId="0" fontId="31" fillId="31" borderId="14" xfId="0" applyFont="1" applyFill="1" applyBorder="1" applyAlignment="1">
      <alignment horizontal="center" vertical="center" wrapText="1"/>
    </xf>
    <xf numFmtId="0" fontId="31" fillId="31" borderId="11" xfId="0" applyFont="1" applyFill="1" applyBorder="1" applyAlignment="1">
      <alignment horizontal="center" vertical="center" wrapText="1"/>
    </xf>
    <xf numFmtId="0" fontId="31" fillId="31" borderId="0" xfId="0" applyFont="1" applyFill="1" applyAlignment="1">
      <alignment horizontal="center" vertical="center" wrapText="1"/>
    </xf>
    <xf numFmtId="0" fontId="31" fillId="31" borderId="15" xfId="0" applyFont="1" applyFill="1" applyBorder="1" applyAlignment="1">
      <alignment horizontal="center" vertical="center" wrapText="1"/>
    </xf>
    <xf numFmtId="0" fontId="31" fillId="31" borderId="12" xfId="0" applyFont="1" applyFill="1" applyBorder="1" applyAlignment="1">
      <alignment horizontal="center" vertical="center" wrapText="1"/>
    </xf>
    <xf numFmtId="0" fontId="31" fillId="31" borderId="13" xfId="0" applyFont="1" applyFill="1" applyBorder="1" applyAlignment="1">
      <alignment horizontal="center" vertical="center" wrapText="1"/>
    </xf>
    <xf numFmtId="0" fontId="31" fillId="31" borderId="17" xfId="0" applyFont="1" applyFill="1" applyBorder="1" applyAlignment="1">
      <alignment horizontal="center" vertical="center" wrapText="1"/>
    </xf>
    <xf numFmtId="0" fontId="55" fillId="0" borderId="10" xfId="0" applyFont="1" applyBorder="1" applyAlignment="1">
      <alignment horizontal="left" vertical="center" indent="1" shrinkToFit="1"/>
    </xf>
    <xf numFmtId="0" fontId="7" fillId="0" borderId="10" xfId="0" applyFont="1" applyBorder="1" applyAlignment="1">
      <alignment horizontal="left" vertical="center" indent="1" shrinkToFit="1"/>
    </xf>
    <xf numFmtId="0" fontId="7" fillId="0" borderId="0" xfId="0" applyFont="1" applyAlignment="1">
      <alignment horizontal="left" vertical="center" indent="1" shrinkToFit="1"/>
    </xf>
    <xf numFmtId="0" fontId="7" fillId="0" borderId="13" xfId="0" applyFont="1" applyBorder="1" applyAlignment="1">
      <alignment horizontal="left" vertical="center" indent="1" shrinkToFit="1"/>
    </xf>
    <xf numFmtId="0" fontId="0" fillId="0" borderId="120" xfId="0" applyBorder="1">
      <alignment vertical="center"/>
    </xf>
    <xf numFmtId="0" fontId="0" fillId="0" borderId="15" xfId="0" applyBorder="1" applyAlignment="1">
      <alignment horizontal="center" vertical="center" shrinkToFit="1"/>
    </xf>
    <xf numFmtId="0" fontId="31" fillId="31" borderId="16" xfId="0" applyFont="1" applyFill="1" applyBorder="1" applyAlignment="1">
      <alignment vertical="center" wrapText="1"/>
    </xf>
    <xf numFmtId="0" fontId="31" fillId="31" borderId="10" xfId="0" applyFont="1" applyFill="1" applyBorder="1">
      <alignment vertical="center"/>
    </xf>
    <xf numFmtId="0" fontId="31" fillId="31" borderId="14" xfId="0" applyFont="1" applyFill="1" applyBorder="1">
      <alignment vertical="center"/>
    </xf>
    <xf numFmtId="0" fontId="31" fillId="31" borderId="11" xfId="0" applyFont="1" applyFill="1" applyBorder="1">
      <alignment vertical="center"/>
    </xf>
    <xf numFmtId="0" fontId="31" fillId="31" borderId="15" xfId="0" applyFont="1" applyFill="1" applyBorder="1">
      <alignment vertical="center"/>
    </xf>
    <xf numFmtId="0" fontId="31" fillId="31" borderId="12" xfId="0" applyFont="1" applyFill="1" applyBorder="1">
      <alignment vertical="center"/>
    </xf>
    <xf numFmtId="0" fontId="31" fillId="31" borderId="13" xfId="0" applyFont="1" applyFill="1" applyBorder="1">
      <alignment vertical="center"/>
    </xf>
    <xf numFmtId="0" fontId="31" fillId="31" borderId="17" xfId="0" applyFont="1" applyFill="1" applyBorder="1">
      <alignment vertical="center"/>
    </xf>
    <xf numFmtId="0" fontId="132" fillId="29" borderId="0" xfId="0" applyFont="1" applyFill="1" applyAlignment="1">
      <alignment horizontal="left" vertical="center"/>
    </xf>
    <xf numFmtId="181" fontId="31" fillId="0" borderId="16" xfId="0" applyNumberFormat="1" applyFont="1" applyBorder="1" applyAlignment="1">
      <alignment horizontal="right" vertical="center" shrinkToFit="1"/>
    </xf>
    <xf numFmtId="181" fontId="31" fillId="0" borderId="10" xfId="0" applyNumberFormat="1" applyFont="1" applyBorder="1" applyAlignment="1">
      <alignment horizontal="right" vertical="center" shrinkToFit="1"/>
    </xf>
    <xf numFmtId="181" fontId="31" fillId="0" borderId="14" xfId="0" applyNumberFormat="1" applyFont="1" applyBorder="1" applyAlignment="1">
      <alignment horizontal="right" vertical="center" shrinkToFit="1"/>
    </xf>
    <xf numFmtId="181" fontId="31" fillId="0" borderId="11" xfId="0" applyNumberFormat="1" applyFont="1" applyBorder="1" applyAlignment="1">
      <alignment horizontal="right" vertical="center" shrinkToFit="1"/>
    </xf>
    <xf numFmtId="181" fontId="31" fillId="0" borderId="0" xfId="0" applyNumberFormat="1" applyFont="1" applyAlignment="1">
      <alignment horizontal="right" vertical="center" shrinkToFit="1"/>
    </xf>
    <xf numFmtId="181" fontId="31" fillId="0" borderId="15" xfId="0" applyNumberFormat="1" applyFont="1" applyBorder="1" applyAlignment="1">
      <alignment horizontal="right" vertical="center" shrinkToFit="1"/>
    </xf>
    <xf numFmtId="181" fontId="31" fillId="0" borderId="12" xfId="0" applyNumberFormat="1" applyFont="1" applyBorder="1" applyAlignment="1">
      <alignment horizontal="right" vertical="center" shrinkToFit="1"/>
    </xf>
    <xf numFmtId="181" fontId="31" fillId="0" borderId="13" xfId="0" applyNumberFormat="1" applyFont="1" applyBorder="1" applyAlignment="1">
      <alignment horizontal="right" vertical="center" shrinkToFit="1"/>
    </xf>
    <xf numFmtId="181" fontId="31" fillId="0" borderId="17" xfId="0" applyNumberFormat="1" applyFont="1" applyBorder="1" applyAlignment="1">
      <alignment horizontal="right" vertical="center" shrinkToFit="1"/>
    </xf>
    <xf numFmtId="0" fontId="68" fillId="0" borderId="16" xfId="0" applyFont="1" applyBorder="1" applyAlignment="1">
      <alignment horizontal="center" vertical="center" wrapText="1" shrinkToFit="1"/>
    </xf>
    <xf numFmtId="0" fontId="0" fillId="0" borderId="11" xfId="0" applyBorder="1" applyAlignment="1">
      <alignment horizontal="center" vertical="center" shrinkToFit="1"/>
    </xf>
    <xf numFmtId="0" fontId="34" fillId="0" borderId="102" xfId="0" applyFont="1" applyBorder="1" applyAlignment="1">
      <alignment horizontal="center" vertical="center"/>
    </xf>
    <xf numFmtId="0" fontId="34" fillId="0" borderId="122" xfId="0" applyFont="1" applyBorder="1" applyAlignment="1">
      <alignment horizontal="center" vertical="center"/>
    </xf>
    <xf numFmtId="0" fontId="34" fillId="0" borderId="123" xfId="0" applyFont="1" applyBorder="1" applyAlignment="1">
      <alignment horizontal="center" vertical="center"/>
    </xf>
    <xf numFmtId="0" fontId="34" fillId="0" borderId="104" xfId="0" applyFont="1" applyBorder="1" applyAlignment="1">
      <alignment horizontal="center" vertical="center"/>
    </xf>
    <xf numFmtId="0" fontId="34" fillId="0" borderId="106" xfId="0" applyFont="1" applyBorder="1" applyAlignment="1">
      <alignment horizontal="center" vertical="center"/>
    </xf>
    <xf numFmtId="0" fontId="34" fillId="0" borderId="122" xfId="0" applyFont="1" applyBorder="1" applyAlignment="1">
      <alignment horizontal="left" vertical="center" indent="1"/>
    </xf>
    <xf numFmtId="0" fontId="34" fillId="0" borderId="123" xfId="0" applyFont="1" applyBorder="1" applyAlignment="1">
      <alignment horizontal="left" vertical="center" indent="1"/>
    </xf>
    <xf numFmtId="0" fontId="34" fillId="0" borderId="18" xfId="0" applyFont="1" applyBorder="1" applyAlignment="1">
      <alignment horizontal="left" vertical="center" indent="1"/>
    </xf>
    <xf numFmtId="0" fontId="34" fillId="0" borderId="105" xfId="0" applyFont="1" applyBorder="1" applyAlignment="1">
      <alignment horizontal="left" vertical="center" indent="1"/>
    </xf>
    <xf numFmtId="0" fontId="34" fillId="0" borderId="39" xfId="0" applyFont="1" applyBorder="1">
      <alignment vertical="center"/>
    </xf>
    <xf numFmtId="0" fontId="34" fillId="0" borderId="11" xfId="0" applyFont="1" applyBorder="1" applyAlignment="1">
      <alignment horizontal="left" vertical="center" indent="1" shrinkToFit="1"/>
    </xf>
    <xf numFmtId="0" fontId="34" fillId="0" borderId="60" xfId="0" applyFont="1" applyBorder="1" applyAlignment="1">
      <alignment horizontal="left" vertical="center" indent="1" shrinkToFit="1"/>
    </xf>
    <xf numFmtId="0" fontId="34" fillId="0" borderId="121" xfId="0" applyFont="1" applyBorder="1" applyAlignment="1">
      <alignment horizontal="center" vertical="center"/>
    </xf>
    <xf numFmtId="0" fontId="34" fillId="0" borderId="103" xfId="0" applyFont="1" applyBorder="1" applyAlignment="1">
      <alignment horizontal="center" vertical="center"/>
    </xf>
    <xf numFmtId="0" fontId="34" fillId="21" borderId="11" xfId="0" applyFont="1" applyFill="1" applyBorder="1" applyAlignment="1">
      <alignment horizontal="left" vertical="center" wrapText="1" indent="1"/>
    </xf>
    <xf numFmtId="0" fontId="34" fillId="0" borderId="16" xfId="0" applyFont="1" applyBorder="1" applyAlignment="1">
      <alignment horizontal="center" vertical="center" textRotation="255" shrinkToFit="1"/>
    </xf>
    <xf numFmtId="0" fontId="34" fillId="0" borderId="14" xfId="0" applyFont="1" applyBorder="1" applyAlignment="1">
      <alignment horizontal="center" vertical="center" textRotation="255" shrinkToFit="1"/>
    </xf>
    <xf numFmtId="0" fontId="34" fillId="0" borderId="11" xfId="0" applyFont="1" applyBorder="1" applyAlignment="1">
      <alignment horizontal="center" vertical="center" textRotation="255" shrinkToFit="1"/>
    </xf>
    <xf numFmtId="0" fontId="34" fillId="0" borderId="15" xfId="0" applyFont="1" applyBorder="1" applyAlignment="1">
      <alignment horizontal="center" vertical="center" textRotation="255" shrinkToFit="1"/>
    </xf>
    <xf numFmtId="0" fontId="34" fillId="0" borderId="12" xfId="0" applyFont="1" applyBorder="1" applyAlignment="1">
      <alignment horizontal="center" vertical="center" textRotation="255" shrinkToFit="1"/>
    </xf>
    <xf numFmtId="0" fontId="34" fillId="0" borderId="17" xfId="0" applyFont="1" applyBorder="1" applyAlignment="1">
      <alignment horizontal="center" vertical="center" textRotation="255" shrinkToFit="1"/>
    </xf>
    <xf numFmtId="0" fontId="34" fillId="0" borderId="18" xfId="0" applyFont="1" applyBorder="1" applyAlignment="1">
      <alignment horizontal="center" vertical="center" textRotation="255"/>
    </xf>
    <xf numFmtId="5" fontId="34" fillId="0" borderId="115" xfId="0" applyNumberFormat="1" applyFont="1" applyBorder="1">
      <alignment vertical="center"/>
    </xf>
    <xf numFmtId="5" fontId="34" fillId="0" borderId="34" xfId="0" applyNumberFormat="1" applyFont="1" applyBorder="1">
      <alignment vertical="center"/>
    </xf>
    <xf numFmtId="5" fontId="34" fillId="0" borderId="48" xfId="0" applyNumberFormat="1" applyFont="1" applyBorder="1">
      <alignment vertical="center"/>
    </xf>
    <xf numFmtId="0" fontId="34" fillId="0" borderId="62" xfId="0" applyFont="1" applyBorder="1" applyAlignment="1">
      <alignment horizontal="left" vertical="center" indent="1" shrinkToFit="1"/>
    </xf>
    <xf numFmtId="0" fontId="34" fillId="0" borderId="107" xfId="0" applyFont="1" applyBorder="1" applyAlignment="1">
      <alignment vertical="center" wrapText="1"/>
    </xf>
    <xf numFmtId="0" fontId="34" fillId="0" borderId="57" xfId="0" applyFont="1" applyBorder="1" applyAlignment="1">
      <alignment vertical="center" wrapText="1"/>
    </xf>
    <xf numFmtId="0" fontId="34" fillId="0" borderId="58" xfId="0" applyFont="1" applyBorder="1" applyAlignment="1">
      <alignment vertical="center" wrapText="1"/>
    </xf>
    <xf numFmtId="0" fontId="34" fillId="0" borderId="0" xfId="0" applyFont="1" applyAlignment="1">
      <alignment vertical="center" wrapText="1"/>
    </xf>
    <xf numFmtId="0" fontId="34" fillId="0" borderId="60" xfId="0" applyFont="1" applyBorder="1" applyAlignment="1">
      <alignment vertical="center" wrapText="1"/>
    </xf>
    <xf numFmtId="0" fontId="34" fillId="0" borderId="108" xfId="0" applyFont="1" applyBorder="1" applyAlignment="1">
      <alignment vertical="center" wrapText="1"/>
    </xf>
    <xf numFmtId="0" fontId="34" fillId="0" borderId="64" xfId="0" applyFont="1" applyBorder="1" applyAlignment="1">
      <alignment vertical="center" wrapText="1"/>
    </xf>
    <xf numFmtId="0" fontId="34" fillId="0" borderId="65" xfId="0" applyFont="1" applyBorder="1" applyAlignment="1">
      <alignment vertical="center" wrapText="1"/>
    </xf>
    <xf numFmtId="0" fontId="34" fillId="21" borderId="56" xfId="0" applyFont="1" applyFill="1" applyBorder="1" applyAlignment="1">
      <alignment vertical="top"/>
    </xf>
    <xf numFmtId="0" fontId="34" fillId="21" borderId="57" xfId="0" applyFont="1" applyFill="1" applyBorder="1" applyAlignment="1">
      <alignment vertical="top"/>
    </xf>
    <xf numFmtId="0" fontId="34" fillId="21" borderId="58" xfId="0" applyFont="1" applyFill="1" applyBorder="1" applyAlignment="1">
      <alignment vertical="top"/>
    </xf>
    <xf numFmtId="0" fontId="34" fillId="21" borderId="59" xfId="0" applyFont="1" applyFill="1" applyBorder="1" applyAlignment="1">
      <alignment vertical="top"/>
    </xf>
    <xf numFmtId="0" fontId="34" fillId="21" borderId="0" xfId="0" applyFont="1" applyFill="1" applyAlignment="1">
      <alignment vertical="top"/>
    </xf>
    <xf numFmtId="0" fontId="34" fillId="21" borderId="60" xfId="0" applyFont="1" applyFill="1" applyBorder="1" applyAlignment="1">
      <alignment vertical="top"/>
    </xf>
    <xf numFmtId="0" fontId="34" fillId="21" borderId="63" xfId="0" applyFont="1" applyFill="1" applyBorder="1" applyAlignment="1">
      <alignment vertical="top"/>
    </xf>
    <xf numFmtId="0" fontId="34" fillId="21" borderId="64" xfId="0" applyFont="1" applyFill="1" applyBorder="1" applyAlignment="1">
      <alignment vertical="top"/>
    </xf>
    <xf numFmtId="0" fontId="34" fillId="21" borderId="65" xfId="0" applyFont="1" applyFill="1" applyBorder="1" applyAlignment="1">
      <alignment vertical="top"/>
    </xf>
    <xf numFmtId="0" fontId="34" fillId="0" borderId="61" xfId="0" applyFont="1" applyBorder="1" applyAlignment="1">
      <alignment horizontal="left" vertical="center" indent="1" shrinkToFit="1"/>
    </xf>
    <xf numFmtId="0" fontId="34" fillId="0" borderId="18" xfId="0" applyFont="1" applyBorder="1" applyAlignment="1">
      <alignment horizontal="center" vertical="center" wrapText="1"/>
    </xf>
    <xf numFmtId="0" fontId="28" fillId="0" borderId="16" xfId="0" applyFont="1" applyBorder="1" applyAlignment="1">
      <alignment horizontal="center" vertical="center"/>
    </xf>
    <xf numFmtId="0" fontId="28" fillId="0" borderId="10" xfId="0" applyFont="1" applyBorder="1" applyAlignment="1">
      <alignment horizontal="center" vertical="center"/>
    </xf>
    <xf numFmtId="0" fontId="28" fillId="0" borderId="14"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7" xfId="0" applyFont="1" applyBorder="1" applyAlignment="1">
      <alignment horizontal="center" vertical="center"/>
    </xf>
    <xf numFmtId="0" fontId="36" fillId="0" borderId="10" xfId="0" applyFont="1" applyBorder="1" applyAlignment="1">
      <alignment horizontal="left" vertical="center" shrinkToFit="1"/>
    </xf>
    <xf numFmtId="0" fontId="36" fillId="0" borderId="14" xfId="0" applyFont="1" applyBorder="1" applyAlignment="1">
      <alignment horizontal="left" vertical="center" shrinkToFit="1"/>
    </xf>
    <xf numFmtId="0" fontId="28" fillId="0" borderId="16" xfId="0" applyFont="1" applyBorder="1" applyAlignment="1">
      <alignment horizontal="left" vertical="center" indent="1" shrinkToFit="1"/>
    </xf>
    <xf numFmtId="0" fontId="28" fillId="0" borderId="10" xfId="0" applyFont="1" applyBorder="1" applyAlignment="1">
      <alignment horizontal="left" vertical="center" indent="1" shrinkToFit="1"/>
    </xf>
    <xf numFmtId="0" fontId="28" fillId="0" borderId="14" xfId="0" applyFont="1" applyBorder="1" applyAlignment="1">
      <alignment horizontal="left" vertical="center" indent="1" shrinkToFit="1"/>
    </xf>
    <xf numFmtId="0" fontId="28" fillId="0" borderId="12" xfId="0" applyFont="1" applyBorder="1" applyAlignment="1">
      <alignment horizontal="left" vertical="center" indent="1" shrinkToFit="1"/>
    </xf>
    <xf numFmtId="0" fontId="28" fillId="0" borderId="13" xfId="0" applyFont="1" applyBorder="1" applyAlignment="1">
      <alignment horizontal="left" vertical="center" indent="1" shrinkToFit="1"/>
    </xf>
    <xf numFmtId="0" fontId="28" fillId="0" borderId="17" xfId="0" applyFont="1" applyBorder="1" applyAlignment="1">
      <alignment horizontal="left" vertical="center" indent="1" shrinkToFit="1"/>
    </xf>
    <xf numFmtId="0" fontId="44" fillId="0" borderId="13" xfId="0" applyFont="1" applyBorder="1" applyAlignment="1">
      <alignment horizontal="center" vertical="center"/>
    </xf>
    <xf numFmtId="0" fontId="28" fillId="0" borderId="12" xfId="0" applyFont="1" applyBorder="1" applyAlignment="1">
      <alignment horizontal="center" vertical="center" shrinkToFit="1"/>
    </xf>
    <xf numFmtId="0" fontId="28" fillId="0" borderId="13" xfId="0" applyFont="1" applyBorder="1" applyAlignment="1">
      <alignment horizontal="center" vertical="center" shrinkToFit="1"/>
    </xf>
    <xf numFmtId="0" fontId="34" fillId="21" borderId="16" xfId="0" applyFont="1" applyFill="1" applyBorder="1" applyAlignment="1">
      <alignment vertical="top"/>
    </xf>
    <xf numFmtId="0" fontId="34" fillId="21" borderId="10" xfId="0" applyFont="1" applyFill="1" applyBorder="1" applyAlignment="1">
      <alignment vertical="top"/>
    </xf>
    <xf numFmtId="0" fontId="34" fillId="21" borderId="14" xfId="0" applyFont="1" applyFill="1" applyBorder="1" applyAlignment="1">
      <alignment vertical="top"/>
    </xf>
    <xf numFmtId="0" fontId="34" fillId="21" borderId="11" xfId="0" applyFont="1" applyFill="1" applyBorder="1" applyAlignment="1">
      <alignment vertical="top"/>
    </xf>
    <xf numFmtId="0" fontId="34" fillId="21" borderId="15" xfId="0" applyFont="1" applyFill="1" applyBorder="1" applyAlignment="1">
      <alignment vertical="top"/>
    </xf>
    <xf numFmtId="0" fontId="34" fillId="21" borderId="12" xfId="0" applyFont="1" applyFill="1" applyBorder="1" applyAlignment="1">
      <alignment vertical="top"/>
    </xf>
    <xf numFmtId="0" fontId="34" fillId="21" borderId="13" xfId="0" applyFont="1" applyFill="1" applyBorder="1" applyAlignment="1">
      <alignment vertical="top"/>
    </xf>
    <xf numFmtId="0" fontId="34" fillId="21" borderId="17" xfId="0" applyFont="1" applyFill="1" applyBorder="1" applyAlignment="1">
      <alignment vertical="top"/>
    </xf>
    <xf numFmtId="0" fontId="36" fillId="10" borderId="0" xfId="0" applyFont="1" applyFill="1" applyAlignment="1">
      <alignment vertical="center" wrapText="1"/>
    </xf>
    <xf numFmtId="5" fontId="34" fillId="0" borderId="0" xfId="0" applyNumberFormat="1" applyFont="1" applyAlignment="1">
      <alignment horizontal="center" vertical="center"/>
    </xf>
    <xf numFmtId="0" fontId="34" fillId="0" borderId="0" xfId="0" applyFont="1" applyAlignment="1">
      <alignment horizontal="distributed" vertical="center" indent="1"/>
    </xf>
    <xf numFmtId="0" fontId="34" fillId="0" borderId="0" xfId="0" applyFont="1" applyAlignment="1">
      <alignment horizontal="right" vertical="center"/>
    </xf>
    <xf numFmtId="5" fontId="0" fillId="0" borderId="0" xfId="0" applyNumberFormat="1" applyAlignment="1">
      <alignment horizontal="right" vertical="center"/>
    </xf>
    <xf numFmtId="0" fontId="6" fillId="10" borderId="0" xfId="0" applyFont="1" applyFill="1" applyAlignment="1">
      <alignment vertical="center" wrapText="1"/>
    </xf>
    <xf numFmtId="0" fontId="0" fillId="10" borderId="0" xfId="0" applyFill="1">
      <alignment vertical="center"/>
    </xf>
    <xf numFmtId="0" fontId="0" fillId="0" borderId="0" xfId="0" applyAlignment="1">
      <alignment horizontal="left" vertical="center"/>
    </xf>
    <xf numFmtId="0" fontId="18" fillId="0" borderId="0" xfId="0" applyFont="1" applyAlignment="1">
      <alignment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4" xr:uid="{D226817C-24FD-4E85-A334-E770EE0D0698}"/>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8</xdr:row>
      <xdr:rowOff>0</xdr:rowOff>
    </xdr:from>
    <xdr:to>
      <xdr:col>4</xdr:col>
      <xdr:colOff>0</xdr:colOff>
      <xdr:row>8</xdr:row>
      <xdr:rowOff>0</xdr:rowOff>
    </xdr:to>
    <xdr:cxnSp macro="">
      <xdr:nvCxnSpPr>
        <xdr:cNvPr id="2" name="直線コネクタ 1">
          <a:extLst>
            <a:ext uri="{FF2B5EF4-FFF2-40B4-BE49-F238E27FC236}">
              <a16:creationId xmlns:a16="http://schemas.microsoft.com/office/drawing/2014/main" id="{D25F1530-4067-4B40-8F09-3551C5B15EF5}"/>
            </a:ext>
          </a:extLst>
        </xdr:cNvPr>
        <xdr:cNvCxnSpPr/>
      </xdr:nvCxnSpPr>
      <xdr:spPr>
        <a:xfrm>
          <a:off x="1828800" y="122682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8</xdr:row>
      <xdr:rowOff>0</xdr:rowOff>
    </xdr:from>
    <xdr:to>
      <xdr:col>10</xdr:col>
      <xdr:colOff>0</xdr:colOff>
      <xdr:row>8</xdr:row>
      <xdr:rowOff>0</xdr:rowOff>
    </xdr:to>
    <xdr:cxnSp macro="">
      <xdr:nvCxnSpPr>
        <xdr:cNvPr id="3" name="直線コネクタ 2">
          <a:extLst>
            <a:ext uri="{FF2B5EF4-FFF2-40B4-BE49-F238E27FC236}">
              <a16:creationId xmlns:a16="http://schemas.microsoft.com/office/drawing/2014/main" id="{36102F28-5A90-4925-86E5-F456FAA2BFB9}"/>
            </a:ext>
          </a:extLst>
        </xdr:cNvPr>
        <xdr:cNvCxnSpPr/>
      </xdr:nvCxnSpPr>
      <xdr:spPr>
        <a:xfrm>
          <a:off x="3657600" y="1226820"/>
          <a:ext cx="24384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287655</xdr:colOff>
      <xdr:row>25</xdr:row>
      <xdr:rowOff>161926</xdr:rowOff>
    </xdr:from>
    <xdr:to>
      <xdr:col>16</xdr:col>
      <xdr:colOff>314325</xdr:colOff>
      <xdr:row>28</xdr:row>
      <xdr:rowOff>32382</xdr:rowOff>
    </xdr:to>
    <xdr:grpSp>
      <xdr:nvGrpSpPr>
        <xdr:cNvPr id="4" name="グループ化 3">
          <a:extLst>
            <a:ext uri="{FF2B5EF4-FFF2-40B4-BE49-F238E27FC236}">
              <a16:creationId xmlns:a16="http://schemas.microsoft.com/office/drawing/2014/main" id="{5869A7ED-33D6-498A-9C2D-8CF35D41E115}"/>
            </a:ext>
          </a:extLst>
        </xdr:cNvPr>
        <xdr:cNvGrpSpPr/>
      </xdr:nvGrpSpPr>
      <xdr:grpSpPr>
        <a:xfrm>
          <a:off x="8208645" y="3230881"/>
          <a:ext cx="1861185" cy="495296"/>
          <a:chOff x="3038455" y="1258141"/>
          <a:chExt cx="1838345" cy="94408"/>
        </a:xfrm>
      </xdr:grpSpPr>
      <xdr:cxnSp macro="">
        <xdr:nvCxnSpPr>
          <xdr:cNvPr id="5" name="直線コネクタ 4">
            <a:extLst>
              <a:ext uri="{FF2B5EF4-FFF2-40B4-BE49-F238E27FC236}">
                <a16:creationId xmlns:a16="http://schemas.microsoft.com/office/drawing/2014/main" id="{D7FCCC06-0377-5F36-784E-45C52DC3FB1A}"/>
              </a:ext>
            </a:extLst>
          </xdr:cNvPr>
          <xdr:cNvCxnSpPr/>
        </xdr:nvCxnSpPr>
        <xdr:spPr>
          <a:xfrm>
            <a:off x="3048000" y="1301935"/>
            <a:ext cx="1828800" cy="0"/>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FB934146-9FDF-44C6-CFA3-6E2E882686FF}"/>
              </a:ext>
            </a:extLst>
          </xdr:cNvPr>
          <xdr:cNvCxnSpPr/>
        </xdr:nvCxnSpPr>
        <xdr:spPr>
          <a:xfrm>
            <a:off x="4876800" y="1258141"/>
            <a:ext cx="0" cy="4741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5F6E5727-2123-79FB-FA7A-A7A5E087E0F7}"/>
              </a:ext>
            </a:extLst>
          </xdr:cNvPr>
          <xdr:cNvCxnSpPr/>
        </xdr:nvCxnSpPr>
        <xdr:spPr>
          <a:xfrm>
            <a:off x="3038455" y="1305550"/>
            <a:ext cx="0" cy="46999"/>
          </a:xfrm>
          <a:prstGeom prst="line">
            <a:avLst/>
          </a:prstGeom>
          <a:ln w="57150" cap="rnd">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6</xdr:col>
      <xdr:colOff>0</xdr:colOff>
      <xdr:row>12</xdr:row>
      <xdr:rowOff>0</xdr:rowOff>
    </xdr:from>
    <xdr:to>
      <xdr:col>10</xdr:col>
      <xdr:colOff>0</xdr:colOff>
      <xdr:row>12</xdr:row>
      <xdr:rowOff>0</xdr:rowOff>
    </xdr:to>
    <xdr:cxnSp macro="">
      <xdr:nvCxnSpPr>
        <xdr:cNvPr id="8" name="直線コネクタ 7">
          <a:extLst>
            <a:ext uri="{FF2B5EF4-FFF2-40B4-BE49-F238E27FC236}">
              <a16:creationId xmlns:a16="http://schemas.microsoft.com/office/drawing/2014/main" id="{367BC1E3-09A2-4F7F-988E-FB366AEF4F95}"/>
            </a:ext>
          </a:extLst>
        </xdr:cNvPr>
        <xdr:cNvCxnSpPr/>
      </xdr:nvCxnSpPr>
      <xdr:spPr>
        <a:xfrm>
          <a:off x="3657600" y="1226820"/>
          <a:ext cx="24384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14</xdr:row>
      <xdr:rowOff>0</xdr:rowOff>
    </xdr:from>
    <xdr:to>
      <xdr:col>4</xdr:col>
      <xdr:colOff>2400</xdr:colOff>
      <xdr:row>14</xdr:row>
      <xdr:rowOff>0</xdr:rowOff>
    </xdr:to>
    <xdr:cxnSp macro="">
      <xdr:nvCxnSpPr>
        <xdr:cNvPr id="9" name="直線コネクタ 8">
          <a:extLst>
            <a:ext uri="{FF2B5EF4-FFF2-40B4-BE49-F238E27FC236}">
              <a16:creationId xmlns:a16="http://schemas.microsoft.com/office/drawing/2014/main" id="{FC5D1705-D207-4716-B34B-CAC298644B8A}"/>
            </a:ext>
          </a:extLst>
        </xdr:cNvPr>
        <xdr:cNvCxnSpPr/>
      </xdr:nvCxnSpPr>
      <xdr:spPr>
        <a:xfrm>
          <a:off x="1828800" y="122682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17</xdr:row>
      <xdr:rowOff>0</xdr:rowOff>
    </xdr:from>
    <xdr:to>
      <xdr:col>4</xdr:col>
      <xdr:colOff>0</xdr:colOff>
      <xdr:row>17</xdr:row>
      <xdr:rowOff>0</xdr:rowOff>
    </xdr:to>
    <xdr:cxnSp macro="">
      <xdr:nvCxnSpPr>
        <xdr:cNvPr id="10" name="直線コネクタ 9">
          <a:extLst>
            <a:ext uri="{FF2B5EF4-FFF2-40B4-BE49-F238E27FC236}">
              <a16:creationId xmlns:a16="http://schemas.microsoft.com/office/drawing/2014/main" id="{9B0BD0B1-3D77-4D16-A1A0-5E7DF70AB3DA}"/>
            </a:ext>
          </a:extLst>
        </xdr:cNvPr>
        <xdr:cNvCxnSpPr/>
      </xdr:nvCxnSpPr>
      <xdr:spPr>
        <a:xfrm>
          <a:off x="1828800" y="141732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17</xdr:row>
      <xdr:rowOff>0</xdr:rowOff>
    </xdr:from>
    <xdr:to>
      <xdr:col>7</xdr:col>
      <xdr:colOff>0</xdr:colOff>
      <xdr:row>17</xdr:row>
      <xdr:rowOff>0</xdr:rowOff>
    </xdr:to>
    <xdr:cxnSp macro="">
      <xdr:nvCxnSpPr>
        <xdr:cNvPr id="11" name="直線コネクタ 10">
          <a:extLst>
            <a:ext uri="{FF2B5EF4-FFF2-40B4-BE49-F238E27FC236}">
              <a16:creationId xmlns:a16="http://schemas.microsoft.com/office/drawing/2014/main" id="{BEA91B91-14E3-4ACE-81FF-84A36AA7AAD6}"/>
            </a:ext>
          </a:extLst>
        </xdr:cNvPr>
        <xdr:cNvCxnSpPr/>
      </xdr:nvCxnSpPr>
      <xdr:spPr>
        <a:xfrm>
          <a:off x="3657600" y="141732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24</xdr:row>
      <xdr:rowOff>0</xdr:rowOff>
    </xdr:from>
    <xdr:to>
      <xdr:col>2</xdr:col>
      <xdr:colOff>0</xdr:colOff>
      <xdr:row>25</xdr:row>
      <xdr:rowOff>14935</xdr:rowOff>
    </xdr:to>
    <xdr:cxnSp macro="">
      <xdr:nvCxnSpPr>
        <xdr:cNvPr id="12" name="直線コネクタ 11">
          <a:extLst>
            <a:ext uri="{FF2B5EF4-FFF2-40B4-BE49-F238E27FC236}">
              <a16:creationId xmlns:a16="http://schemas.microsoft.com/office/drawing/2014/main" id="{153897E3-190C-4EDC-B8F7-21BCEE30642D}"/>
            </a:ext>
          </a:extLst>
        </xdr:cNvPr>
        <xdr:cNvCxnSpPr/>
      </xdr:nvCxnSpPr>
      <xdr:spPr>
        <a:xfrm>
          <a:off x="1219200" y="2811780"/>
          <a:ext cx="0" cy="26639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26</xdr:row>
      <xdr:rowOff>0</xdr:rowOff>
    </xdr:from>
    <xdr:to>
      <xdr:col>7</xdr:col>
      <xdr:colOff>0</xdr:colOff>
      <xdr:row>26</xdr:row>
      <xdr:rowOff>0</xdr:rowOff>
    </xdr:to>
    <xdr:cxnSp macro="">
      <xdr:nvCxnSpPr>
        <xdr:cNvPr id="13" name="直線コネクタ 12">
          <a:extLst>
            <a:ext uri="{FF2B5EF4-FFF2-40B4-BE49-F238E27FC236}">
              <a16:creationId xmlns:a16="http://schemas.microsoft.com/office/drawing/2014/main" id="{4AFD4CC2-2016-48C9-9B3A-66D04169CA0C}"/>
            </a:ext>
          </a:extLst>
        </xdr:cNvPr>
        <xdr:cNvCxnSpPr/>
      </xdr:nvCxnSpPr>
      <xdr:spPr>
        <a:xfrm>
          <a:off x="3657600" y="3253740"/>
          <a:ext cx="609600" cy="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18</xdr:row>
      <xdr:rowOff>4</xdr:rowOff>
    </xdr:from>
    <xdr:to>
      <xdr:col>8</xdr:col>
      <xdr:colOff>40005</xdr:colOff>
      <xdr:row>21</xdr:row>
      <xdr:rowOff>1770</xdr:rowOff>
    </xdr:to>
    <xdr:grpSp>
      <xdr:nvGrpSpPr>
        <xdr:cNvPr id="14" name="グループ化 13">
          <a:extLst>
            <a:ext uri="{FF2B5EF4-FFF2-40B4-BE49-F238E27FC236}">
              <a16:creationId xmlns:a16="http://schemas.microsoft.com/office/drawing/2014/main" id="{ED852E8D-889C-4069-AF30-4207F04D7F39}"/>
            </a:ext>
          </a:extLst>
        </xdr:cNvPr>
        <xdr:cNvGrpSpPr/>
      </xdr:nvGrpSpPr>
      <xdr:grpSpPr>
        <a:xfrm>
          <a:off x="3048000" y="1619254"/>
          <a:ext cx="1868805" cy="630416"/>
          <a:chOff x="3018242" y="1191373"/>
          <a:chExt cx="1858558" cy="111613"/>
        </a:xfrm>
      </xdr:grpSpPr>
      <xdr:cxnSp macro="">
        <xdr:nvCxnSpPr>
          <xdr:cNvPr id="15" name="直線コネクタ 14">
            <a:extLst>
              <a:ext uri="{FF2B5EF4-FFF2-40B4-BE49-F238E27FC236}">
                <a16:creationId xmlns:a16="http://schemas.microsoft.com/office/drawing/2014/main" id="{27BD01FB-BCA3-641C-27CB-710548AA1517}"/>
              </a:ext>
            </a:extLst>
          </xdr:cNvPr>
          <xdr:cNvCxnSpPr/>
        </xdr:nvCxnSpPr>
        <xdr:spPr>
          <a:xfrm>
            <a:off x="3029635" y="1255701"/>
            <a:ext cx="1828800" cy="0"/>
          </a:xfrm>
          <a:prstGeom prst="line">
            <a:avLst/>
          </a:prstGeom>
          <a:ln w="57150">
            <a:solidFill>
              <a:srgbClr val="0070C0"/>
            </a:solidFill>
            <a:round/>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1610AE57-3B44-D307-93DA-F732C64D2C11}"/>
              </a:ext>
            </a:extLst>
          </xdr:cNvPr>
          <xdr:cNvCxnSpPr/>
        </xdr:nvCxnSpPr>
        <xdr:spPr>
          <a:xfrm>
            <a:off x="4876800" y="1191373"/>
            <a:ext cx="0" cy="64614"/>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F4DA6241-B7C7-A3A3-45A5-7561897DEE24}"/>
              </a:ext>
            </a:extLst>
          </xdr:cNvPr>
          <xdr:cNvCxnSpPr/>
        </xdr:nvCxnSpPr>
        <xdr:spPr>
          <a:xfrm>
            <a:off x="3018242" y="1255987"/>
            <a:ext cx="0" cy="46999"/>
          </a:xfrm>
          <a:prstGeom prst="line">
            <a:avLst/>
          </a:prstGeom>
          <a:ln w="57150" cap="rnd">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6</xdr:col>
      <xdr:colOff>0</xdr:colOff>
      <xdr:row>28</xdr:row>
      <xdr:rowOff>175260</xdr:rowOff>
    </xdr:from>
    <xdr:to>
      <xdr:col>10</xdr:col>
      <xdr:colOff>0</xdr:colOff>
      <xdr:row>29</xdr:row>
      <xdr:rowOff>0</xdr:rowOff>
    </xdr:to>
    <xdr:cxnSp macro="">
      <xdr:nvCxnSpPr>
        <xdr:cNvPr id="18" name="直線コネクタ 17">
          <a:extLst>
            <a:ext uri="{FF2B5EF4-FFF2-40B4-BE49-F238E27FC236}">
              <a16:creationId xmlns:a16="http://schemas.microsoft.com/office/drawing/2014/main" id="{35D53FF4-C1B2-452A-B380-BB8FC34F1087}"/>
            </a:ext>
          </a:extLst>
        </xdr:cNvPr>
        <xdr:cNvCxnSpPr/>
      </xdr:nvCxnSpPr>
      <xdr:spPr>
        <a:xfrm>
          <a:off x="3657600" y="3870960"/>
          <a:ext cx="2438400" cy="1524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30</xdr:row>
      <xdr:rowOff>0</xdr:rowOff>
    </xdr:from>
    <xdr:to>
      <xdr:col>11</xdr:col>
      <xdr:colOff>0</xdr:colOff>
      <xdr:row>34</xdr:row>
      <xdr:rowOff>0</xdr:rowOff>
    </xdr:to>
    <xdr:grpSp>
      <xdr:nvGrpSpPr>
        <xdr:cNvPr id="19" name="グループ化 18">
          <a:extLst>
            <a:ext uri="{FF2B5EF4-FFF2-40B4-BE49-F238E27FC236}">
              <a16:creationId xmlns:a16="http://schemas.microsoft.com/office/drawing/2014/main" id="{9F51E04C-2127-47DE-8A19-4F27FB60B854}"/>
            </a:ext>
          </a:extLst>
        </xdr:cNvPr>
        <xdr:cNvGrpSpPr/>
      </xdr:nvGrpSpPr>
      <xdr:grpSpPr>
        <a:xfrm>
          <a:off x="3048000" y="4076700"/>
          <a:ext cx="3657600" cy="762000"/>
          <a:chOff x="3055512" y="1186674"/>
          <a:chExt cx="3638807" cy="140872"/>
        </a:xfrm>
      </xdr:grpSpPr>
      <xdr:cxnSp macro="">
        <xdr:nvCxnSpPr>
          <xdr:cNvPr id="20" name="直線コネクタ 19">
            <a:extLst>
              <a:ext uri="{FF2B5EF4-FFF2-40B4-BE49-F238E27FC236}">
                <a16:creationId xmlns:a16="http://schemas.microsoft.com/office/drawing/2014/main" id="{A79517F0-24A8-8E2A-2598-7114ADC0052F}"/>
              </a:ext>
            </a:extLst>
          </xdr:cNvPr>
          <xdr:cNvCxnSpPr/>
        </xdr:nvCxnSpPr>
        <xdr:spPr>
          <a:xfrm flipV="1">
            <a:off x="3055512" y="1292328"/>
            <a:ext cx="3638807" cy="0"/>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1D5C6A6E-3F3A-5A26-36EC-343C039792D2}"/>
              </a:ext>
            </a:extLst>
          </xdr:cNvPr>
          <xdr:cNvCxnSpPr/>
        </xdr:nvCxnSpPr>
        <xdr:spPr>
          <a:xfrm>
            <a:off x="6694319" y="1186674"/>
            <a:ext cx="0" cy="105654"/>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1CD7EBE5-2775-BEE2-6D70-405F55D2499B}"/>
              </a:ext>
            </a:extLst>
          </xdr:cNvPr>
          <xdr:cNvCxnSpPr/>
        </xdr:nvCxnSpPr>
        <xdr:spPr>
          <a:xfrm>
            <a:off x="3055512" y="1292328"/>
            <a:ext cx="0" cy="35218"/>
          </a:xfrm>
          <a:prstGeom prst="line">
            <a:avLst/>
          </a:prstGeom>
          <a:ln w="57150" cap="rnd">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14</xdr:col>
      <xdr:colOff>19050</xdr:colOff>
      <xdr:row>32</xdr:row>
      <xdr:rowOff>123845</xdr:rowOff>
    </xdr:from>
    <xdr:to>
      <xdr:col>16</xdr:col>
      <xdr:colOff>19050</xdr:colOff>
      <xdr:row>34</xdr:row>
      <xdr:rowOff>95262</xdr:rowOff>
    </xdr:to>
    <xdr:grpSp>
      <xdr:nvGrpSpPr>
        <xdr:cNvPr id="23" name="グループ化 22">
          <a:extLst>
            <a:ext uri="{FF2B5EF4-FFF2-40B4-BE49-F238E27FC236}">
              <a16:creationId xmlns:a16="http://schemas.microsoft.com/office/drawing/2014/main" id="{41968ABF-DB85-4266-B275-032DB4FC3DAC}"/>
            </a:ext>
          </a:extLst>
        </xdr:cNvPr>
        <xdr:cNvGrpSpPr/>
      </xdr:nvGrpSpPr>
      <xdr:grpSpPr>
        <a:xfrm>
          <a:off x="8549640" y="4583450"/>
          <a:ext cx="1219200" cy="346702"/>
          <a:chOff x="3027174" y="1239220"/>
          <a:chExt cx="1206722" cy="66329"/>
        </a:xfrm>
      </xdr:grpSpPr>
      <xdr:cxnSp macro="">
        <xdr:nvCxnSpPr>
          <xdr:cNvPr id="24" name="直線コネクタ 23">
            <a:extLst>
              <a:ext uri="{FF2B5EF4-FFF2-40B4-BE49-F238E27FC236}">
                <a16:creationId xmlns:a16="http://schemas.microsoft.com/office/drawing/2014/main" id="{2B2A0323-510D-9B2A-8494-1C1F210F4D9F}"/>
              </a:ext>
            </a:extLst>
          </xdr:cNvPr>
          <xdr:cNvCxnSpPr/>
        </xdr:nvCxnSpPr>
        <xdr:spPr>
          <a:xfrm>
            <a:off x="3027174" y="1303737"/>
            <a:ext cx="1206722" cy="0"/>
          </a:xfrm>
          <a:prstGeom prst="line">
            <a:avLst/>
          </a:prstGeom>
          <a:ln w="57150" cap="rnd">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9DF772AA-8B29-A1B1-168A-16E7CF767296}"/>
              </a:ext>
            </a:extLst>
          </xdr:cNvPr>
          <xdr:cNvCxnSpPr/>
        </xdr:nvCxnSpPr>
        <xdr:spPr>
          <a:xfrm flipV="1">
            <a:off x="3038456" y="1239220"/>
            <a:ext cx="0" cy="66329"/>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13</xdr:col>
      <xdr:colOff>474539</xdr:colOff>
      <xdr:row>55</xdr:row>
      <xdr:rowOff>0</xdr:rowOff>
    </xdr:from>
    <xdr:to>
      <xdr:col>16</xdr:col>
      <xdr:colOff>510540</xdr:colOff>
      <xdr:row>57</xdr:row>
      <xdr:rowOff>75383</xdr:rowOff>
    </xdr:to>
    <xdr:grpSp>
      <xdr:nvGrpSpPr>
        <xdr:cNvPr id="26" name="グループ化 25" hidden="1">
          <a:extLst>
            <a:ext uri="{FF2B5EF4-FFF2-40B4-BE49-F238E27FC236}">
              <a16:creationId xmlns:a16="http://schemas.microsoft.com/office/drawing/2014/main" id="{FB5C8DBE-8534-4EF7-B1AE-380F63004D9D}"/>
            </a:ext>
          </a:extLst>
        </xdr:cNvPr>
        <xdr:cNvGrpSpPr/>
      </xdr:nvGrpSpPr>
      <xdr:grpSpPr>
        <a:xfrm rot="10800000">
          <a:off x="8403149" y="9439275"/>
          <a:ext cx="1864801" cy="513533"/>
          <a:chOff x="3091685" y="1256871"/>
          <a:chExt cx="1832496" cy="96244"/>
        </a:xfrm>
      </xdr:grpSpPr>
      <xdr:cxnSp macro="">
        <xdr:nvCxnSpPr>
          <xdr:cNvPr id="27" name="直線コネクタ 26">
            <a:extLst>
              <a:ext uri="{FF2B5EF4-FFF2-40B4-BE49-F238E27FC236}">
                <a16:creationId xmlns:a16="http://schemas.microsoft.com/office/drawing/2014/main" id="{5FA016A0-26EB-7591-0EEA-5E87D1A2CE69}"/>
              </a:ext>
            </a:extLst>
          </xdr:cNvPr>
          <xdr:cNvCxnSpPr/>
        </xdr:nvCxnSpPr>
        <xdr:spPr>
          <a:xfrm>
            <a:off x="3095381" y="1301935"/>
            <a:ext cx="1828800" cy="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DCCA51EC-D78A-06C6-54B8-E0132D3E1EA2}"/>
              </a:ext>
            </a:extLst>
          </xdr:cNvPr>
          <xdr:cNvCxnSpPr/>
        </xdr:nvCxnSpPr>
        <xdr:spPr>
          <a:xfrm>
            <a:off x="4895811" y="1305705"/>
            <a:ext cx="0" cy="4741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EA231FA7-E7FC-17D9-1FFC-793C987D5E30}"/>
              </a:ext>
            </a:extLst>
          </xdr:cNvPr>
          <xdr:cNvCxnSpPr/>
        </xdr:nvCxnSpPr>
        <xdr:spPr>
          <a:xfrm rot="10800000">
            <a:off x="3091685" y="1256871"/>
            <a:ext cx="0" cy="48679"/>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0</xdr:colOff>
      <xdr:row>55</xdr:row>
      <xdr:rowOff>0</xdr:rowOff>
    </xdr:from>
    <xdr:to>
      <xdr:col>2</xdr:col>
      <xdr:colOff>0</xdr:colOff>
      <xdr:row>56</xdr:row>
      <xdr:rowOff>3505</xdr:rowOff>
    </xdr:to>
    <xdr:cxnSp macro="">
      <xdr:nvCxnSpPr>
        <xdr:cNvPr id="30" name="直線コネクタ 29">
          <a:extLst>
            <a:ext uri="{FF2B5EF4-FFF2-40B4-BE49-F238E27FC236}">
              <a16:creationId xmlns:a16="http://schemas.microsoft.com/office/drawing/2014/main" id="{35ECEDF7-5387-4702-AD32-324CC8C6D65B}"/>
            </a:ext>
          </a:extLst>
        </xdr:cNvPr>
        <xdr:cNvCxnSpPr/>
      </xdr:nvCxnSpPr>
      <xdr:spPr>
        <a:xfrm>
          <a:off x="1219200" y="945642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58</xdr:row>
      <xdr:rowOff>0</xdr:rowOff>
    </xdr:from>
    <xdr:to>
      <xdr:col>5</xdr:col>
      <xdr:colOff>0</xdr:colOff>
      <xdr:row>59</xdr:row>
      <xdr:rowOff>3505</xdr:rowOff>
    </xdr:to>
    <xdr:cxnSp macro="">
      <xdr:nvCxnSpPr>
        <xdr:cNvPr id="31" name="直線コネクタ 30" hidden="1">
          <a:extLst>
            <a:ext uri="{FF2B5EF4-FFF2-40B4-BE49-F238E27FC236}">
              <a16:creationId xmlns:a16="http://schemas.microsoft.com/office/drawing/2014/main" id="{CB4BF71C-B2CB-4547-926A-D10E1FC2D6D2}"/>
            </a:ext>
          </a:extLst>
        </xdr:cNvPr>
        <xdr:cNvCxnSpPr/>
      </xdr:nvCxnSpPr>
      <xdr:spPr>
        <a:xfrm>
          <a:off x="3048000" y="1008888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57</xdr:row>
      <xdr:rowOff>0</xdr:rowOff>
    </xdr:from>
    <xdr:to>
      <xdr:col>7</xdr:col>
      <xdr:colOff>0</xdr:colOff>
      <xdr:row>57</xdr:row>
      <xdr:rowOff>0</xdr:rowOff>
    </xdr:to>
    <xdr:cxnSp macro="">
      <xdr:nvCxnSpPr>
        <xdr:cNvPr id="32" name="直線コネクタ 31">
          <a:extLst>
            <a:ext uri="{FF2B5EF4-FFF2-40B4-BE49-F238E27FC236}">
              <a16:creationId xmlns:a16="http://schemas.microsoft.com/office/drawing/2014/main" id="{D8BCAE81-08AD-43EB-9AE6-D076D5CE169E}"/>
            </a:ext>
          </a:extLst>
        </xdr:cNvPr>
        <xdr:cNvCxnSpPr/>
      </xdr:nvCxnSpPr>
      <xdr:spPr>
        <a:xfrm>
          <a:off x="3657600" y="9898380"/>
          <a:ext cx="609600" cy="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60</xdr:row>
      <xdr:rowOff>0</xdr:rowOff>
    </xdr:from>
    <xdr:to>
      <xdr:col>4</xdr:col>
      <xdr:colOff>0</xdr:colOff>
      <xdr:row>60</xdr:row>
      <xdr:rowOff>0</xdr:rowOff>
    </xdr:to>
    <xdr:cxnSp macro="">
      <xdr:nvCxnSpPr>
        <xdr:cNvPr id="33" name="直線コネクタ 32">
          <a:extLst>
            <a:ext uri="{FF2B5EF4-FFF2-40B4-BE49-F238E27FC236}">
              <a16:creationId xmlns:a16="http://schemas.microsoft.com/office/drawing/2014/main" id="{3CECD485-AA59-4E13-AE20-00F82647A9B1}"/>
            </a:ext>
          </a:extLst>
        </xdr:cNvPr>
        <xdr:cNvCxnSpPr/>
      </xdr:nvCxnSpPr>
      <xdr:spPr>
        <a:xfrm>
          <a:off x="1828800" y="105308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60</xdr:row>
      <xdr:rowOff>0</xdr:rowOff>
    </xdr:from>
    <xdr:to>
      <xdr:col>10</xdr:col>
      <xdr:colOff>0</xdr:colOff>
      <xdr:row>60</xdr:row>
      <xdr:rowOff>0</xdr:rowOff>
    </xdr:to>
    <xdr:cxnSp macro="">
      <xdr:nvCxnSpPr>
        <xdr:cNvPr id="34" name="直線コネクタ 33">
          <a:extLst>
            <a:ext uri="{FF2B5EF4-FFF2-40B4-BE49-F238E27FC236}">
              <a16:creationId xmlns:a16="http://schemas.microsoft.com/office/drawing/2014/main" id="{77D244E3-F883-492D-8B70-F23335D49376}"/>
            </a:ext>
          </a:extLst>
        </xdr:cNvPr>
        <xdr:cNvCxnSpPr/>
      </xdr:nvCxnSpPr>
      <xdr:spPr>
        <a:xfrm>
          <a:off x="3657600" y="10530840"/>
          <a:ext cx="24384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61</xdr:row>
      <xdr:rowOff>0</xdr:rowOff>
    </xdr:from>
    <xdr:to>
      <xdr:col>11</xdr:col>
      <xdr:colOff>17145</xdr:colOff>
      <xdr:row>63</xdr:row>
      <xdr:rowOff>20944</xdr:rowOff>
    </xdr:to>
    <xdr:grpSp>
      <xdr:nvGrpSpPr>
        <xdr:cNvPr id="35" name="グループ化 34">
          <a:extLst>
            <a:ext uri="{FF2B5EF4-FFF2-40B4-BE49-F238E27FC236}">
              <a16:creationId xmlns:a16="http://schemas.microsoft.com/office/drawing/2014/main" id="{0F2BBD07-6297-4A8E-A65B-2874DACDED63}"/>
            </a:ext>
          </a:extLst>
        </xdr:cNvPr>
        <xdr:cNvGrpSpPr/>
      </xdr:nvGrpSpPr>
      <xdr:grpSpPr>
        <a:xfrm>
          <a:off x="3048000" y="10696575"/>
          <a:ext cx="3678555" cy="512434"/>
          <a:chOff x="3038455" y="1223537"/>
          <a:chExt cx="3655864" cy="129012"/>
        </a:xfrm>
      </xdr:grpSpPr>
      <xdr:cxnSp macro="">
        <xdr:nvCxnSpPr>
          <xdr:cNvPr id="36" name="直線コネクタ 35">
            <a:extLst>
              <a:ext uri="{FF2B5EF4-FFF2-40B4-BE49-F238E27FC236}">
                <a16:creationId xmlns:a16="http://schemas.microsoft.com/office/drawing/2014/main" id="{18C1E58A-E09F-2CC4-C77A-B24B707AE7B1}"/>
              </a:ext>
            </a:extLst>
          </xdr:cNvPr>
          <xdr:cNvCxnSpPr/>
        </xdr:nvCxnSpPr>
        <xdr:spPr>
          <a:xfrm flipV="1">
            <a:off x="3038455" y="1285426"/>
            <a:ext cx="3638807" cy="4607"/>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5C70F024-AFF3-BA34-D2EB-1B732E096ECB}"/>
              </a:ext>
            </a:extLst>
          </xdr:cNvPr>
          <xdr:cNvCxnSpPr/>
        </xdr:nvCxnSpPr>
        <xdr:spPr>
          <a:xfrm>
            <a:off x="6694319" y="1223537"/>
            <a:ext cx="0" cy="62349"/>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40D898C9-C498-3F8E-ACC1-29DCF147355B}"/>
              </a:ext>
            </a:extLst>
          </xdr:cNvPr>
          <xdr:cNvCxnSpPr/>
        </xdr:nvCxnSpPr>
        <xdr:spPr>
          <a:xfrm>
            <a:off x="3038455" y="1285426"/>
            <a:ext cx="0" cy="67123"/>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3</xdr:col>
      <xdr:colOff>0</xdr:colOff>
      <xdr:row>64</xdr:row>
      <xdr:rowOff>0</xdr:rowOff>
    </xdr:from>
    <xdr:to>
      <xdr:col>4</xdr:col>
      <xdr:colOff>0</xdr:colOff>
      <xdr:row>64</xdr:row>
      <xdr:rowOff>0</xdr:rowOff>
    </xdr:to>
    <xdr:cxnSp macro="">
      <xdr:nvCxnSpPr>
        <xdr:cNvPr id="39" name="直線コネクタ 38">
          <a:extLst>
            <a:ext uri="{FF2B5EF4-FFF2-40B4-BE49-F238E27FC236}">
              <a16:creationId xmlns:a16="http://schemas.microsoft.com/office/drawing/2014/main" id="{51AA62FE-8FE2-425F-8140-888F78E08D36}"/>
            </a:ext>
          </a:extLst>
        </xdr:cNvPr>
        <xdr:cNvCxnSpPr/>
      </xdr:nvCxnSpPr>
      <xdr:spPr>
        <a:xfrm>
          <a:off x="1828800" y="11414760"/>
          <a:ext cx="6096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7</xdr:row>
      <xdr:rowOff>0</xdr:rowOff>
    </xdr:from>
    <xdr:to>
      <xdr:col>11</xdr:col>
      <xdr:colOff>20955</xdr:colOff>
      <xdr:row>7</xdr:row>
      <xdr:rowOff>0</xdr:rowOff>
    </xdr:to>
    <xdr:grpSp>
      <xdr:nvGrpSpPr>
        <xdr:cNvPr id="40" name="グループ化 39">
          <a:extLst>
            <a:ext uri="{FF2B5EF4-FFF2-40B4-BE49-F238E27FC236}">
              <a16:creationId xmlns:a16="http://schemas.microsoft.com/office/drawing/2014/main" id="{EF95DCD6-0498-4F8C-8F13-A21A6F06851F}"/>
            </a:ext>
          </a:extLst>
        </xdr:cNvPr>
        <xdr:cNvGrpSpPr/>
      </xdr:nvGrpSpPr>
      <xdr:grpSpPr>
        <a:xfrm>
          <a:off x="3048000" y="1238250"/>
          <a:ext cx="3674745" cy="0"/>
          <a:chOff x="3038455" y="1258940"/>
          <a:chExt cx="3655864" cy="93609"/>
        </a:xfrm>
      </xdr:grpSpPr>
      <xdr:cxnSp macro="">
        <xdr:nvCxnSpPr>
          <xdr:cNvPr id="41" name="直線コネクタ 40">
            <a:extLst>
              <a:ext uri="{FF2B5EF4-FFF2-40B4-BE49-F238E27FC236}">
                <a16:creationId xmlns:a16="http://schemas.microsoft.com/office/drawing/2014/main" id="{121386E1-0F68-4C2D-0358-CFD9E7F18C7F}"/>
              </a:ext>
            </a:extLst>
          </xdr:cNvPr>
          <xdr:cNvCxnSpPr/>
        </xdr:nvCxnSpPr>
        <xdr:spPr>
          <a:xfrm>
            <a:off x="3048000" y="1301935"/>
            <a:ext cx="3625494" cy="57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E2800767-CFC6-BA30-6AF3-04626628137F}"/>
              </a:ext>
            </a:extLst>
          </xdr:cNvPr>
          <xdr:cNvCxnSpPr/>
        </xdr:nvCxnSpPr>
        <xdr:spPr>
          <a:xfrm>
            <a:off x="6694319" y="1258940"/>
            <a:ext cx="0" cy="43219"/>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B994F035-78B0-026E-4691-30F221B9F7EC}"/>
              </a:ext>
            </a:extLst>
          </xdr:cNvPr>
          <xdr:cNvCxnSpPr/>
        </xdr:nvCxnSpPr>
        <xdr:spPr>
          <a:xfrm>
            <a:off x="3038455" y="1305550"/>
            <a:ext cx="0" cy="46999"/>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3</xdr:col>
      <xdr:colOff>0</xdr:colOff>
      <xdr:row>22</xdr:row>
      <xdr:rowOff>0</xdr:rowOff>
    </xdr:from>
    <xdr:to>
      <xdr:col>4</xdr:col>
      <xdr:colOff>2400</xdr:colOff>
      <xdr:row>22</xdr:row>
      <xdr:rowOff>0</xdr:rowOff>
    </xdr:to>
    <xdr:cxnSp macro="">
      <xdr:nvCxnSpPr>
        <xdr:cNvPr id="44" name="直線コネクタ 43">
          <a:extLst>
            <a:ext uri="{FF2B5EF4-FFF2-40B4-BE49-F238E27FC236}">
              <a16:creationId xmlns:a16="http://schemas.microsoft.com/office/drawing/2014/main" id="{87AC1F98-94E6-416E-B798-37889387FB98}"/>
            </a:ext>
          </a:extLst>
        </xdr:cNvPr>
        <xdr:cNvCxnSpPr/>
      </xdr:nvCxnSpPr>
      <xdr:spPr>
        <a:xfrm>
          <a:off x="1828800" y="243078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26</xdr:row>
      <xdr:rowOff>0</xdr:rowOff>
    </xdr:from>
    <xdr:to>
      <xdr:col>4</xdr:col>
      <xdr:colOff>0</xdr:colOff>
      <xdr:row>26</xdr:row>
      <xdr:rowOff>0</xdr:rowOff>
    </xdr:to>
    <xdr:cxnSp macro="">
      <xdr:nvCxnSpPr>
        <xdr:cNvPr id="45" name="直線コネクタ 44">
          <a:extLst>
            <a:ext uri="{FF2B5EF4-FFF2-40B4-BE49-F238E27FC236}">
              <a16:creationId xmlns:a16="http://schemas.microsoft.com/office/drawing/2014/main" id="{390CCA51-DF10-4762-87B8-5025E4163D13}"/>
            </a:ext>
          </a:extLst>
        </xdr:cNvPr>
        <xdr:cNvCxnSpPr/>
      </xdr:nvCxnSpPr>
      <xdr:spPr>
        <a:xfrm>
          <a:off x="1828800" y="3253740"/>
          <a:ext cx="609600" cy="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30</xdr:row>
      <xdr:rowOff>0</xdr:rowOff>
    </xdr:from>
    <xdr:to>
      <xdr:col>3</xdr:col>
      <xdr:colOff>597675</xdr:colOff>
      <xdr:row>30</xdr:row>
      <xdr:rowOff>0</xdr:rowOff>
    </xdr:to>
    <xdr:cxnSp macro="">
      <xdr:nvCxnSpPr>
        <xdr:cNvPr id="46" name="直線コネクタ 45">
          <a:extLst>
            <a:ext uri="{FF2B5EF4-FFF2-40B4-BE49-F238E27FC236}">
              <a16:creationId xmlns:a16="http://schemas.microsoft.com/office/drawing/2014/main" id="{012FA9F8-FBBC-482F-8839-868AE6BF0829}"/>
            </a:ext>
          </a:extLst>
        </xdr:cNvPr>
        <xdr:cNvCxnSpPr/>
      </xdr:nvCxnSpPr>
      <xdr:spPr>
        <a:xfrm flipH="1">
          <a:off x="1828800" y="4076700"/>
          <a:ext cx="597675"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45</xdr:row>
      <xdr:rowOff>15240</xdr:rowOff>
    </xdr:from>
    <xdr:to>
      <xdr:col>4</xdr:col>
      <xdr:colOff>2400</xdr:colOff>
      <xdr:row>45</xdr:row>
      <xdr:rowOff>15240</xdr:rowOff>
    </xdr:to>
    <xdr:cxnSp macro="">
      <xdr:nvCxnSpPr>
        <xdr:cNvPr id="47" name="直線コネクタ 46">
          <a:extLst>
            <a:ext uri="{FF2B5EF4-FFF2-40B4-BE49-F238E27FC236}">
              <a16:creationId xmlns:a16="http://schemas.microsoft.com/office/drawing/2014/main" id="{89A8EEF3-91BE-44F1-B6D8-EFA74A9914CF}"/>
            </a:ext>
          </a:extLst>
        </xdr:cNvPr>
        <xdr:cNvCxnSpPr/>
      </xdr:nvCxnSpPr>
      <xdr:spPr>
        <a:xfrm>
          <a:off x="1828800" y="738378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36</xdr:row>
      <xdr:rowOff>0</xdr:rowOff>
    </xdr:from>
    <xdr:to>
      <xdr:col>2</xdr:col>
      <xdr:colOff>0</xdr:colOff>
      <xdr:row>37</xdr:row>
      <xdr:rowOff>0</xdr:rowOff>
    </xdr:to>
    <xdr:cxnSp macro="">
      <xdr:nvCxnSpPr>
        <xdr:cNvPr id="48" name="直線コネクタ 47">
          <a:extLst>
            <a:ext uri="{FF2B5EF4-FFF2-40B4-BE49-F238E27FC236}">
              <a16:creationId xmlns:a16="http://schemas.microsoft.com/office/drawing/2014/main" id="{A5463166-685A-4369-9609-9023C1B9F0A2}"/>
            </a:ext>
          </a:extLst>
        </xdr:cNvPr>
        <xdr:cNvCxnSpPr/>
      </xdr:nvCxnSpPr>
      <xdr:spPr>
        <a:xfrm>
          <a:off x="1219200" y="5219700"/>
          <a:ext cx="0" cy="25146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0</xdr:colOff>
      <xdr:row>39</xdr:row>
      <xdr:rowOff>0</xdr:rowOff>
    </xdr:from>
    <xdr:to>
      <xdr:col>1</xdr:col>
      <xdr:colOff>0</xdr:colOff>
      <xdr:row>53</xdr:row>
      <xdr:rowOff>0</xdr:rowOff>
    </xdr:to>
    <xdr:cxnSp macro="">
      <xdr:nvCxnSpPr>
        <xdr:cNvPr id="49" name="直線コネクタ 48">
          <a:extLst>
            <a:ext uri="{FF2B5EF4-FFF2-40B4-BE49-F238E27FC236}">
              <a16:creationId xmlns:a16="http://schemas.microsoft.com/office/drawing/2014/main" id="{C0D0797E-D8E3-4528-B3AE-68C87AD6373A}"/>
            </a:ext>
          </a:extLst>
        </xdr:cNvPr>
        <xdr:cNvCxnSpPr/>
      </xdr:nvCxnSpPr>
      <xdr:spPr>
        <a:xfrm>
          <a:off x="609600" y="5852160"/>
          <a:ext cx="0" cy="322326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55</xdr:row>
      <xdr:rowOff>0</xdr:rowOff>
    </xdr:from>
    <xdr:to>
      <xdr:col>2</xdr:col>
      <xdr:colOff>0</xdr:colOff>
      <xdr:row>56</xdr:row>
      <xdr:rowOff>3505</xdr:rowOff>
    </xdr:to>
    <xdr:cxnSp macro="">
      <xdr:nvCxnSpPr>
        <xdr:cNvPr id="50" name="直線コネクタ 49">
          <a:extLst>
            <a:ext uri="{FF2B5EF4-FFF2-40B4-BE49-F238E27FC236}">
              <a16:creationId xmlns:a16="http://schemas.microsoft.com/office/drawing/2014/main" id="{147951FF-66EB-4E65-9856-1AA64287D9E7}"/>
            </a:ext>
          </a:extLst>
        </xdr:cNvPr>
        <xdr:cNvCxnSpPr/>
      </xdr:nvCxnSpPr>
      <xdr:spPr>
        <a:xfrm>
          <a:off x="1219200" y="945642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57</xdr:row>
      <xdr:rowOff>0</xdr:rowOff>
    </xdr:from>
    <xdr:to>
      <xdr:col>4</xdr:col>
      <xdr:colOff>0</xdr:colOff>
      <xdr:row>57</xdr:row>
      <xdr:rowOff>0</xdr:rowOff>
    </xdr:to>
    <xdr:cxnSp macro="">
      <xdr:nvCxnSpPr>
        <xdr:cNvPr id="51" name="直線コネクタ 50">
          <a:extLst>
            <a:ext uri="{FF2B5EF4-FFF2-40B4-BE49-F238E27FC236}">
              <a16:creationId xmlns:a16="http://schemas.microsoft.com/office/drawing/2014/main" id="{F07F73B9-5F13-4D2C-B2F1-11A9A189BF2E}"/>
            </a:ext>
          </a:extLst>
        </xdr:cNvPr>
        <xdr:cNvCxnSpPr/>
      </xdr:nvCxnSpPr>
      <xdr:spPr>
        <a:xfrm>
          <a:off x="1828800" y="9898380"/>
          <a:ext cx="609600" cy="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58</xdr:row>
      <xdr:rowOff>0</xdr:rowOff>
    </xdr:from>
    <xdr:to>
      <xdr:col>2</xdr:col>
      <xdr:colOff>0</xdr:colOff>
      <xdr:row>59</xdr:row>
      <xdr:rowOff>18745</xdr:rowOff>
    </xdr:to>
    <xdr:cxnSp macro="">
      <xdr:nvCxnSpPr>
        <xdr:cNvPr id="52" name="直線コネクタ 51">
          <a:extLst>
            <a:ext uri="{FF2B5EF4-FFF2-40B4-BE49-F238E27FC236}">
              <a16:creationId xmlns:a16="http://schemas.microsoft.com/office/drawing/2014/main" id="{B48E35EB-D05C-4C16-BF9B-2C4E093BFB76}"/>
            </a:ext>
          </a:extLst>
        </xdr:cNvPr>
        <xdr:cNvCxnSpPr/>
      </xdr:nvCxnSpPr>
      <xdr:spPr>
        <a:xfrm>
          <a:off x="1219200" y="10088880"/>
          <a:ext cx="0" cy="27020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35</xdr:row>
      <xdr:rowOff>0</xdr:rowOff>
    </xdr:from>
    <xdr:to>
      <xdr:col>4</xdr:col>
      <xdr:colOff>2400</xdr:colOff>
      <xdr:row>35</xdr:row>
      <xdr:rowOff>0</xdr:rowOff>
    </xdr:to>
    <xdr:cxnSp macro="">
      <xdr:nvCxnSpPr>
        <xdr:cNvPr id="53" name="直線コネクタ 52">
          <a:extLst>
            <a:ext uri="{FF2B5EF4-FFF2-40B4-BE49-F238E27FC236}">
              <a16:creationId xmlns:a16="http://schemas.microsoft.com/office/drawing/2014/main" id="{B9E17393-3816-46AF-86A3-48F534DB1BEA}"/>
            </a:ext>
          </a:extLst>
        </xdr:cNvPr>
        <xdr:cNvCxnSpPr/>
      </xdr:nvCxnSpPr>
      <xdr:spPr>
        <a:xfrm>
          <a:off x="1828800" y="502920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27</xdr:row>
      <xdr:rowOff>0</xdr:rowOff>
    </xdr:from>
    <xdr:to>
      <xdr:col>2</xdr:col>
      <xdr:colOff>0</xdr:colOff>
      <xdr:row>28</xdr:row>
      <xdr:rowOff>14935</xdr:rowOff>
    </xdr:to>
    <xdr:cxnSp macro="">
      <xdr:nvCxnSpPr>
        <xdr:cNvPr id="54" name="直線コネクタ 53">
          <a:extLst>
            <a:ext uri="{FF2B5EF4-FFF2-40B4-BE49-F238E27FC236}">
              <a16:creationId xmlns:a16="http://schemas.microsoft.com/office/drawing/2014/main" id="{1736EBB3-196A-4380-9081-C445D02A70CC}"/>
            </a:ext>
          </a:extLst>
        </xdr:cNvPr>
        <xdr:cNvCxnSpPr/>
      </xdr:nvCxnSpPr>
      <xdr:spPr>
        <a:xfrm>
          <a:off x="1219200" y="3444240"/>
          <a:ext cx="0" cy="26639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39</xdr:row>
      <xdr:rowOff>0</xdr:rowOff>
    </xdr:from>
    <xdr:to>
      <xdr:col>2</xdr:col>
      <xdr:colOff>0</xdr:colOff>
      <xdr:row>40</xdr:row>
      <xdr:rowOff>0</xdr:rowOff>
    </xdr:to>
    <xdr:cxnSp macro="">
      <xdr:nvCxnSpPr>
        <xdr:cNvPr id="55" name="直線コネクタ 54">
          <a:extLst>
            <a:ext uri="{FF2B5EF4-FFF2-40B4-BE49-F238E27FC236}">
              <a16:creationId xmlns:a16="http://schemas.microsoft.com/office/drawing/2014/main" id="{54DC488C-BAFD-4EAD-82EF-978BDCB4DF37}"/>
            </a:ext>
          </a:extLst>
        </xdr:cNvPr>
        <xdr:cNvCxnSpPr/>
      </xdr:nvCxnSpPr>
      <xdr:spPr>
        <a:xfrm>
          <a:off x="1219200" y="5852160"/>
          <a:ext cx="0" cy="502920"/>
        </a:xfrm>
        <a:prstGeom prst="line">
          <a:avLst/>
        </a:prstGeom>
        <a:ln w="57150">
          <a:solidFill>
            <a:srgbClr val="0070C0"/>
          </a:solidFill>
          <a:prstDash val="sysDot"/>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52</xdr:row>
      <xdr:rowOff>0</xdr:rowOff>
    </xdr:from>
    <xdr:to>
      <xdr:col>2</xdr:col>
      <xdr:colOff>0</xdr:colOff>
      <xdr:row>53</xdr:row>
      <xdr:rowOff>3505</xdr:rowOff>
    </xdr:to>
    <xdr:cxnSp macro="">
      <xdr:nvCxnSpPr>
        <xdr:cNvPr id="56" name="直線コネクタ 55">
          <a:extLst>
            <a:ext uri="{FF2B5EF4-FFF2-40B4-BE49-F238E27FC236}">
              <a16:creationId xmlns:a16="http://schemas.microsoft.com/office/drawing/2014/main" id="{069B0C34-2D1B-40D7-95EF-90E523AE603B}"/>
            </a:ext>
          </a:extLst>
        </xdr:cNvPr>
        <xdr:cNvCxnSpPr/>
      </xdr:nvCxnSpPr>
      <xdr:spPr>
        <a:xfrm>
          <a:off x="1219200" y="882396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46</xdr:row>
      <xdr:rowOff>0</xdr:rowOff>
    </xdr:from>
    <xdr:to>
      <xdr:col>2</xdr:col>
      <xdr:colOff>0</xdr:colOff>
      <xdr:row>47</xdr:row>
      <xdr:rowOff>3505</xdr:rowOff>
    </xdr:to>
    <xdr:cxnSp macro="">
      <xdr:nvCxnSpPr>
        <xdr:cNvPr id="57" name="直線コネクタ 56">
          <a:extLst>
            <a:ext uri="{FF2B5EF4-FFF2-40B4-BE49-F238E27FC236}">
              <a16:creationId xmlns:a16="http://schemas.microsoft.com/office/drawing/2014/main" id="{F6E61D2B-6C86-468A-9F8C-840C3D604B9C}"/>
            </a:ext>
          </a:extLst>
        </xdr:cNvPr>
        <xdr:cNvCxnSpPr/>
      </xdr:nvCxnSpPr>
      <xdr:spPr>
        <a:xfrm>
          <a:off x="1219200" y="755904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42</xdr:row>
      <xdr:rowOff>0</xdr:rowOff>
    </xdr:from>
    <xdr:to>
      <xdr:col>3</xdr:col>
      <xdr:colOff>599580</xdr:colOff>
      <xdr:row>42</xdr:row>
      <xdr:rowOff>0</xdr:rowOff>
    </xdr:to>
    <xdr:cxnSp macro="">
      <xdr:nvCxnSpPr>
        <xdr:cNvPr id="58" name="直線コネクタ 57">
          <a:extLst>
            <a:ext uri="{FF2B5EF4-FFF2-40B4-BE49-F238E27FC236}">
              <a16:creationId xmlns:a16="http://schemas.microsoft.com/office/drawing/2014/main" id="{5E1A27B6-DE4F-4BDE-8311-E845D1AB8224}"/>
            </a:ext>
          </a:extLst>
        </xdr:cNvPr>
        <xdr:cNvCxnSpPr/>
      </xdr:nvCxnSpPr>
      <xdr:spPr>
        <a:xfrm flipH="1">
          <a:off x="1828800" y="6736080"/>
          <a:ext cx="59958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42</xdr:row>
      <xdr:rowOff>0</xdr:rowOff>
    </xdr:from>
    <xdr:to>
      <xdr:col>6</xdr:col>
      <xdr:colOff>599580</xdr:colOff>
      <xdr:row>42</xdr:row>
      <xdr:rowOff>0</xdr:rowOff>
    </xdr:to>
    <xdr:cxnSp macro="">
      <xdr:nvCxnSpPr>
        <xdr:cNvPr id="59" name="直線コネクタ 58">
          <a:extLst>
            <a:ext uri="{FF2B5EF4-FFF2-40B4-BE49-F238E27FC236}">
              <a16:creationId xmlns:a16="http://schemas.microsoft.com/office/drawing/2014/main" id="{C9AC0CFC-46D8-4CE4-8841-6B082520BC76}"/>
            </a:ext>
          </a:extLst>
        </xdr:cNvPr>
        <xdr:cNvCxnSpPr/>
      </xdr:nvCxnSpPr>
      <xdr:spPr>
        <a:xfrm flipH="1">
          <a:off x="3657600" y="6736080"/>
          <a:ext cx="59958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43</xdr:row>
      <xdr:rowOff>0</xdr:rowOff>
    </xdr:from>
    <xdr:to>
      <xdr:col>8</xdr:col>
      <xdr:colOff>0</xdr:colOff>
      <xdr:row>45</xdr:row>
      <xdr:rowOff>0</xdr:rowOff>
    </xdr:to>
    <xdr:grpSp>
      <xdr:nvGrpSpPr>
        <xdr:cNvPr id="60" name="グループ化 59">
          <a:extLst>
            <a:ext uri="{FF2B5EF4-FFF2-40B4-BE49-F238E27FC236}">
              <a16:creationId xmlns:a16="http://schemas.microsoft.com/office/drawing/2014/main" id="{C276C7A4-5C5E-463D-9565-07D9107795D6}"/>
            </a:ext>
          </a:extLst>
        </xdr:cNvPr>
        <xdr:cNvGrpSpPr/>
      </xdr:nvGrpSpPr>
      <xdr:grpSpPr>
        <a:xfrm>
          <a:off x="3657600" y="6924675"/>
          <a:ext cx="1219200" cy="438150"/>
          <a:chOff x="3657600" y="6736080"/>
          <a:chExt cx="1219200" cy="441960"/>
        </a:xfrm>
      </xdr:grpSpPr>
      <xdr:cxnSp macro="">
        <xdr:nvCxnSpPr>
          <xdr:cNvPr id="61" name="直線コネクタ 60">
            <a:extLst>
              <a:ext uri="{FF2B5EF4-FFF2-40B4-BE49-F238E27FC236}">
                <a16:creationId xmlns:a16="http://schemas.microsoft.com/office/drawing/2014/main" id="{76D07296-3177-889D-F4BD-09B8A2D31669}"/>
              </a:ext>
            </a:extLst>
          </xdr:cNvPr>
          <xdr:cNvCxnSpPr/>
        </xdr:nvCxnSpPr>
        <xdr:spPr>
          <a:xfrm>
            <a:off x="3657600" y="7178040"/>
            <a:ext cx="1219200" cy="0"/>
          </a:xfrm>
          <a:prstGeom prst="line">
            <a:avLst/>
          </a:prstGeom>
          <a:ln w="57150" cap="rnd">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62" name="直線コネクタ 61">
            <a:extLst>
              <a:ext uri="{FF2B5EF4-FFF2-40B4-BE49-F238E27FC236}">
                <a16:creationId xmlns:a16="http://schemas.microsoft.com/office/drawing/2014/main" id="{BA6A2BB1-15A8-7038-BA6C-73C41771CDEF}"/>
              </a:ext>
            </a:extLst>
          </xdr:cNvPr>
          <xdr:cNvCxnSpPr/>
        </xdr:nvCxnSpPr>
        <xdr:spPr>
          <a:xfrm>
            <a:off x="4876800" y="6736080"/>
            <a:ext cx="0" cy="44196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3</xdr:col>
      <xdr:colOff>0</xdr:colOff>
      <xdr:row>48</xdr:row>
      <xdr:rowOff>0</xdr:rowOff>
    </xdr:from>
    <xdr:to>
      <xdr:col>3</xdr:col>
      <xdr:colOff>599580</xdr:colOff>
      <xdr:row>48</xdr:row>
      <xdr:rowOff>0</xdr:rowOff>
    </xdr:to>
    <xdr:cxnSp macro="">
      <xdr:nvCxnSpPr>
        <xdr:cNvPr id="63" name="直線コネクタ 62">
          <a:extLst>
            <a:ext uri="{FF2B5EF4-FFF2-40B4-BE49-F238E27FC236}">
              <a16:creationId xmlns:a16="http://schemas.microsoft.com/office/drawing/2014/main" id="{4CDF64A2-55B6-494D-B6E8-2BD31927751C}"/>
            </a:ext>
          </a:extLst>
        </xdr:cNvPr>
        <xdr:cNvCxnSpPr/>
      </xdr:nvCxnSpPr>
      <xdr:spPr>
        <a:xfrm flipH="1">
          <a:off x="1828800" y="8001000"/>
          <a:ext cx="59958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48</xdr:row>
      <xdr:rowOff>0</xdr:rowOff>
    </xdr:from>
    <xdr:to>
      <xdr:col>10</xdr:col>
      <xdr:colOff>0</xdr:colOff>
      <xdr:row>48</xdr:row>
      <xdr:rowOff>0</xdr:rowOff>
    </xdr:to>
    <xdr:cxnSp macro="">
      <xdr:nvCxnSpPr>
        <xdr:cNvPr id="64" name="直線コネクタ 63">
          <a:extLst>
            <a:ext uri="{FF2B5EF4-FFF2-40B4-BE49-F238E27FC236}">
              <a16:creationId xmlns:a16="http://schemas.microsoft.com/office/drawing/2014/main" id="{99ED3B8E-7281-4F68-95B0-CF0B486E1EA5}"/>
            </a:ext>
          </a:extLst>
        </xdr:cNvPr>
        <xdr:cNvCxnSpPr/>
      </xdr:nvCxnSpPr>
      <xdr:spPr>
        <a:xfrm flipH="1">
          <a:off x="3657600" y="8001000"/>
          <a:ext cx="24384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49</xdr:row>
      <xdr:rowOff>0</xdr:rowOff>
    </xdr:from>
    <xdr:to>
      <xdr:col>11</xdr:col>
      <xdr:colOff>0</xdr:colOff>
      <xdr:row>51</xdr:row>
      <xdr:rowOff>0</xdr:rowOff>
    </xdr:to>
    <xdr:grpSp>
      <xdr:nvGrpSpPr>
        <xdr:cNvPr id="65" name="グループ化 64">
          <a:extLst>
            <a:ext uri="{FF2B5EF4-FFF2-40B4-BE49-F238E27FC236}">
              <a16:creationId xmlns:a16="http://schemas.microsoft.com/office/drawing/2014/main" id="{9207B561-A9E4-4794-90EF-8A51A1375226}"/>
            </a:ext>
          </a:extLst>
        </xdr:cNvPr>
        <xdr:cNvGrpSpPr/>
      </xdr:nvGrpSpPr>
      <xdr:grpSpPr>
        <a:xfrm>
          <a:off x="3657600" y="8181975"/>
          <a:ext cx="3048000" cy="438150"/>
          <a:chOff x="1828800" y="6736080"/>
          <a:chExt cx="3048000" cy="441960"/>
        </a:xfrm>
      </xdr:grpSpPr>
      <xdr:cxnSp macro="">
        <xdr:nvCxnSpPr>
          <xdr:cNvPr id="66" name="直線コネクタ 65">
            <a:extLst>
              <a:ext uri="{FF2B5EF4-FFF2-40B4-BE49-F238E27FC236}">
                <a16:creationId xmlns:a16="http://schemas.microsoft.com/office/drawing/2014/main" id="{1502765E-8AE6-0CB5-BD4B-3D9ED2EDF564}"/>
              </a:ext>
            </a:extLst>
          </xdr:cNvPr>
          <xdr:cNvCxnSpPr/>
        </xdr:nvCxnSpPr>
        <xdr:spPr>
          <a:xfrm>
            <a:off x="1828800" y="7178040"/>
            <a:ext cx="3048000" cy="0"/>
          </a:xfrm>
          <a:prstGeom prst="line">
            <a:avLst/>
          </a:prstGeom>
          <a:ln w="57150" cap="rnd">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67" name="直線コネクタ 66">
            <a:extLst>
              <a:ext uri="{FF2B5EF4-FFF2-40B4-BE49-F238E27FC236}">
                <a16:creationId xmlns:a16="http://schemas.microsoft.com/office/drawing/2014/main" id="{8C93CDB6-6354-5D1D-49AB-3724063276EB}"/>
              </a:ext>
            </a:extLst>
          </xdr:cNvPr>
          <xdr:cNvCxnSpPr/>
        </xdr:nvCxnSpPr>
        <xdr:spPr>
          <a:xfrm>
            <a:off x="4876800" y="6736080"/>
            <a:ext cx="0" cy="44196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3</xdr:col>
      <xdr:colOff>0</xdr:colOff>
      <xdr:row>51</xdr:row>
      <xdr:rowOff>0</xdr:rowOff>
    </xdr:from>
    <xdr:to>
      <xdr:col>4</xdr:col>
      <xdr:colOff>2400</xdr:colOff>
      <xdr:row>51</xdr:row>
      <xdr:rowOff>0</xdr:rowOff>
    </xdr:to>
    <xdr:cxnSp macro="">
      <xdr:nvCxnSpPr>
        <xdr:cNvPr id="68" name="直線コネクタ 67">
          <a:extLst>
            <a:ext uri="{FF2B5EF4-FFF2-40B4-BE49-F238E27FC236}">
              <a16:creationId xmlns:a16="http://schemas.microsoft.com/office/drawing/2014/main" id="{92B8A4B2-E351-488C-A142-8A68A73A9F69}"/>
            </a:ext>
          </a:extLst>
        </xdr:cNvPr>
        <xdr:cNvCxnSpPr/>
      </xdr:nvCxnSpPr>
      <xdr:spPr>
        <a:xfrm>
          <a:off x="1828800" y="863346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65</xdr:row>
      <xdr:rowOff>0</xdr:rowOff>
    </xdr:from>
    <xdr:to>
      <xdr:col>2</xdr:col>
      <xdr:colOff>0</xdr:colOff>
      <xdr:row>66</xdr:row>
      <xdr:rowOff>18745</xdr:rowOff>
    </xdr:to>
    <xdr:cxnSp macro="">
      <xdr:nvCxnSpPr>
        <xdr:cNvPr id="69" name="直線コネクタ 68">
          <a:extLst>
            <a:ext uri="{FF2B5EF4-FFF2-40B4-BE49-F238E27FC236}">
              <a16:creationId xmlns:a16="http://schemas.microsoft.com/office/drawing/2014/main" id="{2B4AE2EC-3D82-4F3F-936F-B93B7600B524}"/>
            </a:ext>
          </a:extLst>
        </xdr:cNvPr>
        <xdr:cNvCxnSpPr/>
      </xdr:nvCxnSpPr>
      <xdr:spPr>
        <a:xfrm>
          <a:off x="1219200" y="11605260"/>
          <a:ext cx="0" cy="27020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67</xdr:row>
      <xdr:rowOff>0</xdr:rowOff>
    </xdr:from>
    <xdr:to>
      <xdr:col>4</xdr:col>
      <xdr:colOff>0</xdr:colOff>
      <xdr:row>67</xdr:row>
      <xdr:rowOff>0</xdr:rowOff>
    </xdr:to>
    <xdr:cxnSp macro="">
      <xdr:nvCxnSpPr>
        <xdr:cNvPr id="70" name="直線コネクタ 69">
          <a:extLst>
            <a:ext uri="{FF2B5EF4-FFF2-40B4-BE49-F238E27FC236}">
              <a16:creationId xmlns:a16="http://schemas.microsoft.com/office/drawing/2014/main" id="{BB8933F4-1312-427F-B0DE-BAA6CF91EAB2}"/>
            </a:ext>
          </a:extLst>
        </xdr:cNvPr>
        <xdr:cNvCxnSpPr/>
      </xdr:nvCxnSpPr>
      <xdr:spPr>
        <a:xfrm>
          <a:off x="1828800" y="1204722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67</xdr:row>
      <xdr:rowOff>0</xdr:rowOff>
    </xdr:from>
    <xdr:to>
      <xdr:col>7</xdr:col>
      <xdr:colOff>0</xdr:colOff>
      <xdr:row>67</xdr:row>
      <xdr:rowOff>0</xdr:rowOff>
    </xdr:to>
    <xdr:cxnSp macro="">
      <xdr:nvCxnSpPr>
        <xdr:cNvPr id="71" name="直線コネクタ 70">
          <a:extLst>
            <a:ext uri="{FF2B5EF4-FFF2-40B4-BE49-F238E27FC236}">
              <a16:creationId xmlns:a16="http://schemas.microsoft.com/office/drawing/2014/main" id="{B5B07F45-59B9-4403-91AF-1F6A4E3CBEF8}"/>
            </a:ext>
          </a:extLst>
        </xdr:cNvPr>
        <xdr:cNvCxnSpPr/>
      </xdr:nvCxnSpPr>
      <xdr:spPr>
        <a:xfrm>
          <a:off x="3657600" y="1204722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0</xdr:colOff>
      <xdr:row>67</xdr:row>
      <xdr:rowOff>0</xdr:rowOff>
    </xdr:from>
    <xdr:to>
      <xdr:col>10</xdr:col>
      <xdr:colOff>0</xdr:colOff>
      <xdr:row>67</xdr:row>
      <xdr:rowOff>0</xdr:rowOff>
    </xdr:to>
    <xdr:cxnSp macro="">
      <xdr:nvCxnSpPr>
        <xdr:cNvPr id="72" name="直線コネクタ 71">
          <a:extLst>
            <a:ext uri="{FF2B5EF4-FFF2-40B4-BE49-F238E27FC236}">
              <a16:creationId xmlns:a16="http://schemas.microsoft.com/office/drawing/2014/main" id="{80F5B39E-1B99-4AB7-9152-3ED9779ECD18}"/>
            </a:ext>
          </a:extLst>
        </xdr:cNvPr>
        <xdr:cNvCxnSpPr/>
      </xdr:nvCxnSpPr>
      <xdr:spPr>
        <a:xfrm>
          <a:off x="5486400" y="1204722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0</xdr:colOff>
      <xdr:row>68</xdr:row>
      <xdr:rowOff>0</xdr:rowOff>
    </xdr:from>
    <xdr:to>
      <xdr:col>11</xdr:col>
      <xdr:colOff>0</xdr:colOff>
      <xdr:row>70</xdr:row>
      <xdr:rowOff>0</xdr:rowOff>
    </xdr:to>
    <xdr:cxnSp macro="">
      <xdr:nvCxnSpPr>
        <xdr:cNvPr id="73" name="直線コネクタ 72">
          <a:extLst>
            <a:ext uri="{FF2B5EF4-FFF2-40B4-BE49-F238E27FC236}">
              <a16:creationId xmlns:a16="http://schemas.microsoft.com/office/drawing/2014/main" id="{0043ECD4-D9E5-40BA-9A13-AC9D1A7EA5F4}"/>
            </a:ext>
          </a:extLst>
        </xdr:cNvPr>
        <xdr:cNvCxnSpPr/>
      </xdr:nvCxnSpPr>
      <xdr:spPr>
        <a:xfrm>
          <a:off x="6705600" y="12237720"/>
          <a:ext cx="0" cy="381000"/>
        </a:xfrm>
        <a:prstGeom prst="line">
          <a:avLst/>
        </a:prstGeom>
        <a:ln w="57150" cap="rnd">
          <a:solidFill>
            <a:srgbClr val="0070C0"/>
          </a:solidFill>
          <a:round/>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70</xdr:row>
      <xdr:rowOff>0</xdr:rowOff>
    </xdr:from>
    <xdr:to>
      <xdr:col>11</xdr:col>
      <xdr:colOff>0</xdr:colOff>
      <xdr:row>70</xdr:row>
      <xdr:rowOff>0</xdr:rowOff>
    </xdr:to>
    <xdr:cxnSp macro="">
      <xdr:nvCxnSpPr>
        <xdr:cNvPr id="74" name="直線コネクタ 73">
          <a:extLst>
            <a:ext uri="{FF2B5EF4-FFF2-40B4-BE49-F238E27FC236}">
              <a16:creationId xmlns:a16="http://schemas.microsoft.com/office/drawing/2014/main" id="{9231C39E-E45F-4BBC-917E-CCEFE8D31C6E}"/>
            </a:ext>
          </a:extLst>
        </xdr:cNvPr>
        <xdr:cNvCxnSpPr/>
      </xdr:nvCxnSpPr>
      <xdr:spPr>
        <a:xfrm>
          <a:off x="3657600" y="12618720"/>
          <a:ext cx="3048000" cy="0"/>
        </a:xfrm>
        <a:prstGeom prst="line">
          <a:avLst/>
        </a:prstGeom>
        <a:ln w="57150" cap="rnd">
          <a:solidFill>
            <a:srgbClr val="0070C0"/>
          </a:solidFill>
          <a:round/>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70</xdr:row>
      <xdr:rowOff>0</xdr:rowOff>
    </xdr:from>
    <xdr:to>
      <xdr:col>4</xdr:col>
      <xdr:colOff>0</xdr:colOff>
      <xdr:row>70</xdr:row>
      <xdr:rowOff>0</xdr:rowOff>
    </xdr:to>
    <xdr:cxnSp macro="">
      <xdr:nvCxnSpPr>
        <xdr:cNvPr id="75" name="直線コネクタ 74">
          <a:extLst>
            <a:ext uri="{FF2B5EF4-FFF2-40B4-BE49-F238E27FC236}">
              <a16:creationId xmlns:a16="http://schemas.microsoft.com/office/drawing/2014/main" id="{795D20B4-0559-4AAB-9730-8C51922BFEF7}"/>
            </a:ext>
          </a:extLst>
        </xdr:cNvPr>
        <xdr:cNvCxnSpPr/>
      </xdr:nvCxnSpPr>
      <xdr:spPr>
        <a:xfrm>
          <a:off x="1828800" y="12618720"/>
          <a:ext cx="6096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17</xdr:row>
      <xdr:rowOff>22860</xdr:rowOff>
    </xdr:from>
    <xdr:to>
      <xdr:col>1</xdr:col>
      <xdr:colOff>0</xdr:colOff>
      <xdr:row>19</xdr:row>
      <xdr:rowOff>0</xdr:rowOff>
    </xdr:to>
    <xdr:sp macro="" textlink="">
      <xdr:nvSpPr>
        <xdr:cNvPr id="76" name="テキスト ボックス 75">
          <a:extLst>
            <a:ext uri="{FF2B5EF4-FFF2-40B4-BE49-F238E27FC236}">
              <a16:creationId xmlns:a16="http://schemas.microsoft.com/office/drawing/2014/main" id="{19B850D2-4AF7-49A2-86A4-44219327B85A}"/>
            </a:ext>
          </a:extLst>
        </xdr:cNvPr>
        <xdr:cNvSpPr txBox="1"/>
      </xdr:nvSpPr>
      <xdr:spPr>
        <a:xfrm>
          <a:off x="0" y="1440180"/>
          <a:ext cx="60960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①</a:t>
          </a:r>
        </a:p>
      </xdr:txBody>
    </xdr:sp>
    <xdr:clientData/>
  </xdr:twoCellAnchor>
  <xdr:twoCellAnchor>
    <xdr:from>
      <xdr:col>0</xdr:col>
      <xdr:colOff>0</xdr:colOff>
      <xdr:row>21</xdr:row>
      <xdr:rowOff>0</xdr:rowOff>
    </xdr:from>
    <xdr:to>
      <xdr:col>1</xdr:col>
      <xdr:colOff>0</xdr:colOff>
      <xdr:row>22</xdr:row>
      <xdr:rowOff>167640</xdr:rowOff>
    </xdr:to>
    <xdr:sp macro="" textlink="">
      <xdr:nvSpPr>
        <xdr:cNvPr id="77" name="テキスト ボックス 76">
          <a:extLst>
            <a:ext uri="{FF2B5EF4-FFF2-40B4-BE49-F238E27FC236}">
              <a16:creationId xmlns:a16="http://schemas.microsoft.com/office/drawing/2014/main" id="{52396372-CE69-4AB5-B094-9474A537D50F}"/>
            </a:ext>
          </a:extLst>
        </xdr:cNvPr>
        <xdr:cNvSpPr txBox="1"/>
      </xdr:nvSpPr>
      <xdr:spPr>
        <a:xfrm>
          <a:off x="0" y="2240280"/>
          <a:ext cx="60960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②</a:t>
          </a:r>
        </a:p>
      </xdr:txBody>
    </xdr:sp>
    <xdr:clientData/>
  </xdr:twoCellAnchor>
  <xdr:twoCellAnchor>
    <xdr:from>
      <xdr:col>0</xdr:col>
      <xdr:colOff>0</xdr:colOff>
      <xdr:row>25</xdr:row>
      <xdr:rowOff>0</xdr:rowOff>
    </xdr:from>
    <xdr:to>
      <xdr:col>1</xdr:col>
      <xdr:colOff>0</xdr:colOff>
      <xdr:row>26</xdr:row>
      <xdr:rowOff>171450</xdr:rowOff>
    </xdr:to>
    <xdr:sp macro="" textlink="">
      <xdr:nvSpPr>
        <xdr:cNvPr id="78" name="テキスト ボックス 77">
          <a:extLst>
            <a:ext uri="{FF2B5EF4-FFF2-40B4-BE49-F238E27FC236}">
              <a16:creationId xmlns:a16="http://schemas.microsoft.com/office/drawing/2014/main" id="{BD56E6A8-F4F8-4566-930F-F1C4DFFF0A1C}"/>
            </a:ext>
          </a:extLst>
        </xdr:cNvPr>
        <xdr:cNvSpPr txBox="1"/>
      </xdr:nvSpPr>
      <xdr:spPr>
        <a:xfrm>
          <a:off x="0" y="3063240"/>
          <a:ext cx="6096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③</a:t>
          </a:r>
        </a:p>
      </xdr:txBody>
    </xdr:sp>
    <xdr:clientData/>
  </xdr:twoCellAnchor>
  <xdr:twoCellAnchor>
    <xdr:from>
      <xdr:col>0</xdr:col>
      <xdr:colOff>0</xdr:colOff>
      <xdr:row>28</xdr:row>
      <xdr:rowOff>9525</xdr:rowOff>
    </xdr:from>
    <xdr:to>
      <xdr:col>1</xdr:col>
      <xdr:colOff>0</xdr:colOff>
      <xdr:row>29</xdr:row>
      <xdr:rowOff>180975</xdr:rowOff>
    </xdr:to>
    <xdr:sp macro="" textlink="">
      <xdr:nvSpPr>
        <xdr:cNvPr id="79" name="テキスト ボックス 78">
          <a:extLst>
            <a:ext uri="{FF2B5EF4-FFF2-40B4-BE49-F238E27FC236}">
              <a16:creationId xmlns:a16="http://schemas.microsoft.com/office/drawing/2014/main" id="{54B0916E-31C0-4E4D-B813-81036A1DDE6C}"/>
            </a:ext>
          </a:extLst>
        </xdr:cNvPr>
        <xdr:cNvSpPr txBox="1"/>
      </xdr:nvSpPr>
      <xdr:spPr>
        <a:xfrm>
          <a:off x="0" y="3705225"/>
          <a:ext cx="6096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④</a:t>
          </a:r>
        </a:p>
      </xdr:txBody>
    </xdr:sp>
    <xdr:clientData/>
  </xdr:twoCellAnchor>
  <xdr:twoCellAnchor>
    <xdr:from>
      <xdr:col>0</xdr:col>
      <xdr:colOff>0</xdr:colOff>
      <xdr:row>34</xdr:row>
      <xdr:rowOff>19050</xdr:rowOff>
    </xdr:from>
    <xdr:to>
      <xdr:col>1</xdr:col>
      <xdr:colOff>0</xdr:colOff>
      <xdr:row>36</xdr:row>
      <xdr:rowOff>0</xdr:rowOff>
    </xdr:to>
    <xdr:sp macro="" textlink="">
      <xdr:nvSpPr>
        <xdr:cNvPr id="80" name="テキスト ボックス 79">
          <a:extLst>
            <a:ext uri="{FF2B5EF4-FFF2-40B4-BE49-F238E27FC236}">
              <a16:creationId xmlns:a16="http://schemas.microsoft.com/office/drawing/2014/main" id="{F7B3021E-820F-4742-8346-9779056F0017}"/>
            </a:ext>
          </a:extLst>
        </xdr:cNvPr>
        <xdr:cNvSpPr txBox="1"/>
      </xdr:nvSpPr>
      <xdr:spPr>
        <a:xfrm>
          <a:off x="0" y="4857750"/>
          <a:ext cx="6096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⑤</a:t>
          </a:r>
        </a:p>
      </xdr:txBody>
    </xdr:sp>
    <xdr:clientData/>
  </xdr:twoCellAnchor>
  <xdr:twoCellAnchor>
    <xdr:from>
      <xdr:col>0</xdr:col>
      <xdr:colOff>0</xdr:colOff>
      <xdr:row>40</xdr:row>
      <xdr:rowOff>22860</xdr:rowOff>
    </xdr:from>
    <xdr:to>
      <xdr:col>1</xdr:col>
      <xdr:colOff>0</xdr:colOff>
      <xdr:row>42</xdr:row>
      <xdr:rowOff>0</xdr:rowOff>
    </xdr:to>
    <xdr:sp macro="" textlink="">
      <xdr:nvSpPr>
        <xdr:cNvPr id="81" name="テキスト ボックス 80">
          <a:extLst>
            <a:ext uri="{FF2B5EF4-FFF2-40B4-BE49-F238E27FC236}">
              <a16:creationId xmlns:a16="http://schemas.microsoft.com/office/drawing/2014/main" id="{BD3E1C67-9EFC-4B37-B36D-12EC04C8F215}"/>
            </a:ext>
          </a:extLst>
        </xdr:cNvPr>
        <xdr:cNvSpPr txBox="1"/>
      </xdr:nvSpPr>
      <xdr:spPr>
        <a:xfrm>
          <a:off x="0" y="6377940"/>
          <a:ext cx="60960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⑥</a:t>
          </a:r>
        </a:p>
      </xdr:txBody>
    </xdr:sp>
    <xdr:clientData/>
  </xdr:twoCellAnchor>
  <xdr:twoCellAnchor>
    <xdr:from>
      <xdr:col>0</xdr:col>
      <xdr:colOff>0</xdr:colOff>
      <xdr:row>47</xdr:row>
      <xdr:rowOff>0</xdr:rowOff>
    </xdr:from>
    <xdr:to>
      <xdr:col>1</xdr:col>
      <xdr:colOff>0</xdr:colOff>
      <xdr:row>48</xdr:row>
      <xdr:rowOff>171450</xdr:rowOff>
    </xdr:to>
    <xdr:sp macro="" textlink="">
      <xdr:nvSpPr>
        <xdr:cNvPr id="82" name="テキスト ボックス 81">
          <a:extLst>
            <a:ext uri="{FF2B5EF4-FFF2-40B4-BE49-F238E27FC236}">
              <a16:creationId xmlns:a16="http://schemas.microsoft.com/office/drawing/2014/main" id="{B47E52C0-6317-497B-9EBF-6A2F1C13D88D}"/>
            </a:ext>
          </a:extLst>
        </xdr:cNvPr>
        <xdr:cNvSpPr txBox="1"/>
      </xdr:nvSpPr>
      <xdr:spPr>
        <a:xfrm>
          <a:off x="0" y="7810500"/>
          <a:ext cx="6096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⑦</a:t>
          </a:r>
        </a:p>
      </xdr:txBody>
    </xdr:sp>
    <xdr:clientData/>
  </xdr:twoCellAnchor>
  <xdr:twoCellAnchor>
    <xdr:from>
      <xdr:col>0</xdr:col>
      <xdr:colOff>0</xdr:colOff>
      <xdr:row>53</xdr:row>
      <xdr:rowOff>28575</xdr:rowOff>
    </xdr:from>
    <xdr:to>
      <xdr:col>1</xdr:col>
      <xdr:colOff>0</xdr:colOff>
      <xdr:row>55</xdr:row>
      <xdr:rowOff>9525</xdr:rowOff>
    </xdr:to>
    <xdr:sp macro="" textlink="">
      <xdr:nvSpPr>
        <xdr:cNvPr id="83" name="テキスト ボックス 82">
          <a:extLst>
            <a:ext uri="{FF2B5EF4-FFF2-40B4-BE49-F238E27FC236}">
              <a16:creationId xmlns:a16="http://schemas.microsoft.com/office/drawing/2014/main" id="{327AEB24-D281-48D6-BF48-8CCE9384FD97}"/>
            </a:ext>
          </a:extLst>
        </xdr:cNvPr>
        <xdr:cNvSpPr txBox="1"/>
      </xdr:nvSpPr>
      <xdr:spPr>
        <a:xfrm>
          <a:off x="0" y="9103995"/>
          <a:ext cx="6096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⑧</a:t>
          </a:r>
        </a:p>
      </xdr:txBody>
    </xdr:sp>
    <xdr:clientData/>
  </xdr:twoCellAnchor>
  <xdr:twoCellAnchor>
    <xdr:from>
      <xdr:col>0</xdr:col>
      <xdr:colOff>0</xdr:colOff>
      <xdr:row>56</xdr:row>
      <xdr:rowOff>19050</xdr:rowOff>
    </xdr:from>
    <xdr:to>
      <xdr:col>1</xdr:col>
      <xdr:colOff>0</xdr:colOff>
      <xdr:row>58</xdr:row>
      <xdr:rowOff>0</xdr:rowOff>
    </xdr:to>
    <xdr:sp macro="" textlink="">
      <xdr:nvSpPr>
        <xdr:cNvPr id="84" name="テキスト ボックス 83">
          <a:extLst>
            <a:ext uri="{FF2B5EF4-FFF2-40B4-BE49-F238E27FC236}">
              <a16:creationId xmlns:a16="http://schemas.microsoft.com/office/drawing/2014/main" id="{41557DD8-8608-4EDC-AC4B-664955EF9F68}"/>
            </a:ext>
          </a:extLst>
        </xdr:cNvPr>
        <xdr:cNvSpPr txBox="1"/>
      </xdr:nvSpPr>
      <xdr:spPr>
        <a:xfrm>
          <a:off x="0" y="9726930"/>
          <a:ext cx="6096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⑨</a:t>
          </a:r>
        </a:p>
      </xdr:txBody>
    </xdr:sp>
    <xdr:clientData/>
  </xdr:twoCellAnchor>
  <xdr:twoCellAnchor>
    <xdr:from>
      <xdr:col>0</xdr:col>
      <xdr:colOff>0</xdr:colOff>
      <xdr:row>59</xdr:row>
      <xdr:rowOff>28575</xdr:rowOff>
    </xdr:from>
    <xdr:to>
      <xdr:col>1</xdr:col>
      <xdr:colOff>0</xdr:colOff>
      <xdr:row>61</xdr:row>
      <xdr:rowOff>9525</xdr:rowOff>
    </xdr:to>
    <xdr:sp macro="" textlink="">
      <xdr:nvSpPr>
        <xdr:cNvPr id="85" name="テキスト ボックス 84">
          <a:extLst>
            <a:ext uri="{FF2B5EF4-FFF2-40B4-BE49-F238E27FC236}">
              <a16:creationId xmlns:a16="http://schemas.microsoft.com/office/drawing/2014/main" id="{4B29CF3E-5EA2-4097-9063-9AC535FD94D7}"/>
            </a:ext>
          </a:extLst>
        </xdr:cNvPr>
        <xdr:cNvSpPr txBox="1"/>
      </xdr:nvSpPr>
      <xdr:spPr>
        <a:xfrm>
          <a:off x="0" y="10368915"/>
          <a:ext cx="6096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⑩</a:t>
          </a:r>
        </a:p>
      </xdr:txBody>
    </xdr:sp>
    <xdr:clientData/>
  </xdr:twoCellAnchor>
  <xdr:twoCellAnchor>
    <xdr:from>
      <xdr:col>0</xdr:col>
      <xdr:colOff>0</xdr:colOff>
      <xdr:row>66</xdr:row>
      <xdr:rowOff>19050</xdr:rowOff>
    </xdr:from>
    <xdr:to>
      <xdr:col>1</xdr:col>
      <xdr:colOff>0</xdr:colOff>
      <xdr:row>68</xdr:row>
      <xdr:rowOff>0</xdr:rowOff>
    </xdr:to>
    <xdr:sp macro="" textlink="">
      <xdr:nvSpPr>
        <xdr:cNvPr id="86" name="テキスト ボックス 85">
          <a:extLst>
            <a:ext uri="{FF2B5EF4-FFF2-40B4-BE49-F238E27FC236}">
              <a16:creationId xmlns:a16="http://schemas.microsoft.com/office/drawing/2014/main" id="{C9706441-20DF-4695-8564-1B6115EE821C}"/>
            </a:ext>
          </a:extLst>
        </xdr:cNvPr>
        <xdr:cNvSpPr txBox="1"/>
      </xdr:nvSpPr>
      <xdr:spPr>
        <a:xfrm>
          <a:off x="0" y="11875770"/>
          <a:ext cx="6096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⑪</a:t>
          </a:r>
        </a:p>
      </xdr:txBody>
    </xdr:sp>
    <xdr:clientData/>
  </xdr:twoCellAnchor>
  <xdr:twoCellAnchor>
    <xdr:from>
      <xdr:col>6</xdr:col>
      <xdr:colOff>0</xdr:colOff>
      <xdr:row>31</xdr:row>
      <xdr:rowOff>0</xdr:rowOff>
    </xdr:from>
    <xdr:to>
      <xdr:col>6</xdr:col>
      <xdr:colOff>593865</xdr:colOff>
      <xdr:row>31</xdr:row>
      <xdr:rowOff>0</xdr:rowOff>
    </xdr:to>
    <xdr:cxnSp macro="">
      <xdr:nvCxnSpPr>
        <xdr:cNvPr id="87" name="直線コネクタ 86">
          <a:extLst>
            <a:ext uri="{FF2B5EF4-FFF2-40B4-BE49-F238E27FC236}">
              <a16:creationId xmlns:a16="http://schemas.microsoft.com/office/drawing/2014/main" id="{D9755C0D-33BE-45F6-AD3C-38ACE582AA76}"/>
            </a:ext>
          </a:extLst>
        </xdr:cNvPr>
        <xdr:cNvCxnSpPr/>
      </xdr:nvCxnSpPr>
      <xdr:spPr>
        <a:xfrm flipH="1">
          <a:off x="3657600" y="4267200"/>
          <a:ext cx="593865"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xdr:colOff>
      <xdr:row>73</xdr:row>
      <xdr:rowOff>0</xdr:rowOff>
    </xdr:from>
    <xdr:to>
      <xdr:col>6</xdr:col>
      <xdr:colOff>129540</xdr:colOff>
      <xdr:row>76</xdr:row>
      <xdr:rowOff>251460</xdr:rowOff>
    </xdr:to>
    <xdr:sp macro="" textlink="">
      <xdr:nvSpPr>
        <xdr:cNvPr id="44691" name="AutoShape 33">
          <a:extLst>
            <a:ext uri="{FF2B5EF4-FFF2-40B4-BE49-F238E27FC236}">
              <a16:creationId xmlns:a16="http://schemas.microsoft.com/office/drawing/2014/main" id="{D058AB20-AFA9-9163-3BF3-DE9B03D00C24}"/>
            </a:ext>
          </a:extLst>
        </xdr:cNvPr>
        <xdr:cNvSpPr>
          <a:spLocks/>
        </xdr:cNvSpPr>
      </xdr:nvSpPr>
      <xdr:spPr bwMode="auto">
        <a:xfrm>
          <a:off x="7909560" y="17411700"/>
          <a:ext cx="53340" cy="1165860"/>
        </a:xfrm>
        <a:prstGeom prst="rightBrace">
          <a:avLst>
            <a:gd name="adj1" fmla="val 182143"/>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1445895</xdr:colOff>
      <xdr:row>77</xdr:row>
      <xdr:rowOff>59055</xdr:rowOff>
    </xdr:from>
    <xdr:to>
      <xdr:col>6</xdr:col>
      <xdr:colOff>778611</xdr:colOff>
      <xdr:row>84</xdr:row>
      <xdr:rowOff>180891</xdr:rowOff>
    </xdr:to>
    <xdr:sp macro="" textlink="">
      <xdr:nvSpPr>
        <xdr:cNvPr id="2161" name="Text Box 34">
          <a:extLst>
            <a:ext uri="{FF2B5EF4-FFF2-40B4-BE49-F238E27FC236}">
              <a16:creationId xmlns:a16="http://schemas.microsoft.com/office/drawing/2014/main" id="{7C3BA461-6FF1-220A-B1B1-910D425C4694}"/>
            </a:ext>
          </a:extLst>
        </xdr:cNvPr>
        <xdr:cNvSpPr txBox="1">
          <a:spLocks noChangeArrowheads="1"/>
        </xdr:cNvSpPr>
      </xdr:nvSpPr>
      <xdr:spPr bwMode="auto">
        <a:xfrm>
          <a:off x="6116955" y="18701385"/>
          <a:ext cx="2512181" cy="1842075"/>
        </a:xfrm>
        <a:prstGeom prst="rect">
          <a:avLst/>
        </a:prstGeom>
        <a:solidFill>
          <a:srgbClr xmlns:mc="http://schemas.openxmlformats.org/markup-compatibility/2006" xmlns:a14="http://schemas.microsoft.com/office/drawing/2010/main" val="CCFFFF" mc:Ignorable="a14" a14:legacySpreadsheetColorIndex="41"/>
        </a:solidFill>
        <a:ln w="9525" cmpd="sng">
          <a:solidFill>
            <a:srgbClr xmlns:mc="http://schemas.openxmlformats.org/markup-compatibility/2006" xmlns:a14="http://schemas.microsoft.com/office/drawing/2010/main" val="CCFFFF" mc:Ignorable="a14" a14:legacySpreadsheetColorIndex="41"/>
          </a:solidFill>
          <a:miter lim="800000"/>
          <a:headEnd/>
          <a:tailEnd/>
        </a:ln>
        <a:effectLst/>
      </xdr:spPr>
      <xdr:txBody>
        <a:bodyPr vertOverflow="clip" wrap="square" lIns="36576" tIns="18288" rIns="0" bIns="0" anchor="t" upright="1"/>
        <a:lstStyle/>
        <a:p>
          <a:pPr algn="l" rtl="0">
            <a:lnSpc>
              <a:spcPts val="3000"/>
            </a:lnSpc>
            <a:defRPr sz="1000"/>
          </a:pPr>
          <a:r>
            <a:rPr lang="ja-JP" altLang="en-US" sz="2400" b="1" i="0" u="none" strike="noStrike" baseline="0">
              <a:solidFill>
                <a:srgbClr val="FF0000"/>
              </a:solidFill>
              <a:latin typeface="ＭＳ Ｐゴシック"/>
              <a:ea typeface="ＭＳ Ｐゴシック"/>
            </a:rPr>
            <a:t>↑</a:t>
          </a:r>
          <a:endParaRPr lang="en-US" altLang="ja-JP" sz="2400" b="1" i="0" u="none" strike="noStrike" baseline="0">
            <a:solidFill>
              <a:srgbClr val="FF0000"/>
            </a:solidFill>
            <a:latin typeface="ＭＳ Ｐゴシック"/>
            <a:ea typeface="ＭＳ Ｐゴシック"/>
          </a:endParaRPr>
        </a:p>
        <a:p>
          <a:pPr algn="l" rtl="0">
            <a:defRPr sz="1000"/>
          </a:pPr>
          <a:r>
            <a:rPr lang="ja-JP" altLang="en-US" sz="2000" b="1" i="0" u="none" strike="noStrike" baseline="0">
              <a:solidFill>
                <a:srgbClr val="FF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自動計算になっていますが、必ず内容を確認してください。　　　　　　　</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ja-JP" altLang="en-US" sz="1400" b="1" i="0" u="none" strike="noStrike" baseline="0">
              <a:solidFill>
                <a:srgbClr val="FF0000"/>
              </a:solidFill>
              <a:latin typeface="ＭＳ Ｐゴシック"/>
              <a:ea typeface="ＭＳ Ｐゴシック"/>
            </a:rPr>
            <a:t>　　消費税額などの計算が合わない場合は手入力してください。</a:t>
          </a:r>
        </a:p>
      </xdr:txBody>
    </xdr:sp>
    <xdr:clientData/>
  </xdr:twoCellAnchor>
  <xdr:twoCellAnchor>
    <xdr:from>
      <xdr:col>3</xdr:col>
      <xdr:colOff>243840</xdr:colOff>
      <xdr:row>41</xdr:row>
      <xdr:rowOff>190500</xdr:rowOff>
    </xdr:from>
    <xdr:to>
      <xdr:col>3</xdr:col>
      <xdr:colOff>342900</xdr:colOff>
      <xdr:row>47</xdr:row>
      <xdr:rowOff>121920</xdr:rowOff>
    </xdr:to>
    <xdr:sp macro="" textlink="">
      <xdr:nvSpPr>
        <xdr:cNvPr id="44693" name="AutoShape 46">
          <a:extLst>
            <a:ext uri="{FF2B5EF4-FFF2-40B4-BE49-F238E27FC236}">
              <a16:creationId xmlns:a16="http://schemas.microsoft.com/office/drawing/2014/main" id="{A16874C9-9E72-DB2F-9368-218B3B096587}"/>
            </a:ext>
          </a:extLst>
        </xdr:cNvPr>
        <xdr:cNvSpPr>
          <a:spLocks noChangeArrowheads="1"/>
        </xdr:cNvSpPr>
      </xdr:nvSpPr>
      <xdr:spPr bwMode="auto">
        <a:xfrm>
          <a:off x="3078480" y="9128760"/>
          <a:ext cx="99060" cy="1531620"/>
        </a:xfrm>
        <a:prstGeom prst="upDownArrow">
          <a:avLst>
            <a:gd name="adj1" fmla="val 40000"/>
            <a:gd name="adj2" fmla="val 1847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300989</xdr:colOff>
      <xdr:row>11</xdr:row>
      <xdr:rowOff>0</xdr:rowOff>
    </xdr:from>
    <xdr:to>
      <xdr:col>16</xdr:col>
      <xdr:colOff>161682</xdr:colOff>
      <xdr:row>12</xdr:row>
      <xdr:rowOff>65202</xdr:rowOff>
    </xdr:to>
    <xdr:sp macro="" textlink="">
      <xdr:nvSpPr>
        <xdr:cNvPr id="2202" name="Text Box 34" hidden="1">
          <a:extLst>
            <a:ext uri="{FF2B5EF4-FFF2-40B4-BE49-F238E27FC236}">
              <a16:creationId xmlns:a16="http://schemas.microsoft.com/office/drawing/2014/main" id="{9208E6B7-EDBD-4479-78C2-B9A0EE5D510F}"/>
            </a:ext>
          </a:extLst>
        </xdr:cNvPr>
        <xdr:cNvSpPr txBox="1">
          <a:spLocks noChangeArrowheads="1"/>
        </xdr:cNvSpPr>
      </xdr:nvSpPr>
      <xdr:spPr bwMode="auto">
        <a:xfrm>
          <a:off x="14420849" y="2543175"/>
          <a:ext cx="2842079" cy="51423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CCFFFF" mc:Ignorable="a14" a14:legacySpreadsheetColorIndex="41"/>
          </a:solidFill>
          <a:miter lim="800000"/>
          <a:headEnd/>
          <a:tailEnd/>
        </a:ln>
        <a:effec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←平成○○年度と入力してください</a:t>
          </a:r>
          <a:endParaRPr lang="en-US" altLang="ja-JP" sz="1100" b="1" i="0" u="none" strike="noStrike" baseline="0">
            <a:solidFill>
              <a:srgbClr val="FF0000"/>
            </a:solidFill>
            <a:latin typeface="ＭＳ Ｐゴシック"/>
            <a:ea typeface="ＭＳ Ｐゴシック"/>
          </a:endParaRPr>
        </a:p>
        <a:p>
          <a:pPr algn="l" rtl="0">
            <a:lnSpc>
              <a:spcPts val="1200"/>
            </a:lnSpc>
            <a:defRPr sz="1000"/>
          </a:pPr>
          <a:r>
            <a:rPr lang="ja-JP" altLang="en-US" sz="1100" b="1" i="0" u="none" strike="noStrike" baseline="0">
              <a:solidFill>
                <a:srgbClr val="FF0000"/>
              </a:solidFill>
              <a:latin typeface="ＭＳ Ｐゴシック"/>
              <a:ea typeface="ＭＳ Ｐゴシック"/>
            </a:rPr>
            <a:t>　</a:t>
          </a:r>
          <a:r>
            <a:rPr lang="en-US" altLang="ja-JP" sz="1100" b="1" i="0" u="none" strike="noStrike" baseline="0">
              <a:solidFill>
                <a:srgbClr val="FF0000"/>
              </a:solidFill>
              <a:latin typeface="ＭＳ Ｐゴシック"/>
              <a:ea typeface="ＭＳ Ｐゴシック"/>
            </a:rPr>
            <a:t>5</a:t>
          </a:r>
          <a:r>
            <a:rPr lang="ja-JP" altLang="en-US" sz="1100" b="1" i="0" u="none" strike="noStrike" baseline="0">
              <a:solidFill>
                <a:srgbClr val="FF0000"/>
              </a:solidFill>
              <a:latin typeface="ＭＳ Ｐゴシック"/>
              <a:ea typeface="ＭＳ Ｐゴシック"/>
            </a:rPr>
            <a:t>月以降は全書類、令和に置換してください。</a:t>
          </a:r>
        </a:p>
      </xdr:txBody>
    </xdr:sp>
    <xdr:clientData/>
  </xdr:twoCellAnchor>
  <xdr:twoCellAnchor editAs="oneCell">
    <xdr:from>
      <xdr:col>8</xdr:col>
      <xdr:colOff>1485900</xdr:colOff>
      <xdr:row>12</xdr:row>
      <xdr:rowOff>137160</xdr:rowOff>
    </xdr:from>
    <xdr:to>
      <xdr:col>16</xdr:col>
      <xdr:colOff>335280</xdr:colOff>
      <xdr:row>38</xdr:row>
      <xdr:rowOff>0</xdr:rowOff>
    </xdr:to>
    <xdr:pic>
      <xdr:nvPicPr>
        <xdr:cNvPr id="44695" name="図 2" hidden="1">
          <a:extLst>
            <a:ext uri="{FF2B5EF4-FFF2-40B4-BE49-F238E27FC236}">
              <a16:creationId xmlns:a16="http://schemas.microsoft.com/office/drawing/2014/main" id="{E70A7071-50A0-8973-4BA3-178EB24A37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07140" y="1295400"/>
          <a:ext cx="6096000" cy="684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41</xdr:row>
      <xdr:rowOff>207645</xdr:rowOff>
    </xdr:from>
    <xdr:to>
      <xdr:col>6</xdr:col>
      <xdr:colOff>257296</xdr:colOff>
      <xdr:row>45</xdr:row>
      <xdr:rowOff>63730</xdr:rowOff>
    </xdr:to>
    <xdr:sp macro="" textlink="">
      <xdr:nvSpPr>
        <xdr:cNvPr id="7" name="Text Box 34">
          <a:extLst>
            <a:ext uri="{FF2B5EF4-FFF2-40B4-BE49-F238E27FC236}">
              <a16:creationId xmlns:a16="http://schemas.microsoft.com/office/drawing/2014/main" id="{FB1A50C0-A4EF-A771-C970-992ABE288110}"/>
            </a:ext>
          </a:extLst>
        </xdr:cNvPr>
        <xdr:cNvSpPr txBox="1">
          <a:spLocks noChangeArrowheads="1"/>
        </xdr:cNvSpPr>
      </xdr:nvSpPr>
      <xdr:spPr bwMode="auto">
        <a:xfrm>
          <a:off x="4792980" y="9126855"/>
          <a:ext cx="3362415" cy="883125"/>
        </a:xfrm>
        <a:prstGeom prst="rect">
          <a:avLst/>
        </a:prstGeom>
        <a:solidFill>
          <a:srgbClr val="00FF00"/>
        </a:solidFill>
        <a:ln w="9525">
          <a:solidFill>
            <a:srgbClr xmlns:mc="http://schemas.openxmlformats.org/markup-compatibility/2006" xmlns:a14="http://schemas.microsoft.com/office/drawing/2010/main" val="CCFFFF" mc:Ignorable="a14" a14:legacySpreadsheetColorIndex="41"/>
          </a:solidFill>
          <a:miter lim="800000"/>
          <a:headEnd/>
          <a:tailEnd/>
        </a:ln>
        <a:effectLst/>
      </xdr:spPr>
      <xdr:txBody>
        <a:bodyPr vertOverflow="clip" wrap="square" lIns="36576" tIns="18288" rIns="0" bIns="0" anchor="t" upright="1"/>
        <a:lstStyle/>
        <a:p>
          <a:pPr algn="l" rtl="0">
            <a:lnSpc>
              <a:spcPts val="3300"/>
            </a:lnSpc>
            <a:defRPr sz="1000"/>
          </a:pPr>
          <a:r>
            <a:rPr lang="ja-JP" altLang="en-US" sz="2800" b="1" i="0" u="none" strike="noStrike" baseline="0">
              <a:solidFill>
                <a:srgbClr val="FF0000"/>
              </a:solidFill>
              <a:latin typeface="ＭＳ Ｐゴシック"/>
              <a:ea typeface="ＭＳ Ｐゴシック"/>
            </a:rPr>
            <a:t>←　</a:t>
          </a:r>
          <a:endParaRPr lang="en-US" altLang="ja-JP" sz="2800" b="1" i="0" u="none" strike="noStrike" baseline="0">
            <a:solidFill>
              <a:srgbClr val="FF0000"/>
            </a:solidFill>
            <a:latin typeface="ＭＳ Ｐゴシック"/>
            <a:ea typeface="ＭＳ Ｐゴシック"/>
          </a:endParaRPr>
        </a:p>
        <a:p>
          <a:pPr algn="l" rtl="0">
            <a:lnSpc>
              <a:spcPts val="1300"/>
            </a:lnSpc>
            <a:defRPr sz="1000"/>
          </a:pPr>
          <a:r>
            <a:rPr lang="ja-JP" altLang="en-US" sz="1200" b="1" i="0" u="none" strike="noStrike" baseline="0">
              <a:solidFill>
                <a:srgbClr val="FF0000"/>
              </a:solidFill>
              <a:latin typeface="ＭＳ Ｐゴシック"/>
              <a:ea typeface="ＭＳ Ｐゴシック"/>
            </a:rPr>
            <a:t>　最低限、代表・会計・事務局は記載してください。</a:t>
          </a:r>
        </a:p>
      </xdr:txBody>
    </xdr:sp>
    <xdr:clientData/>
  </xdr:twoCellAnchor>
  <xdr:twoCellAnchor>
    <xdr:from>
      <xdr:col>4</xdr:col>
      <xdr:colOff>167638</xdr:colOff>
      <xdr:row>49</xdr:row>
      <xdr:rowOff>15240</xdr:rowOff>
    </xdr:from>
    <xdr:to>
      <xdr:col>6</xdr:col>
      <xdr:colOff>296409</xdr:colOff>
      <xdr:row>51</xdr:row>
      <xdr:rowOff>123586</xdr:rowOff>
    </xdr:to>
    <xdr:sp macro="" textlink="">
      <xdr:nvSpPr>
        <xdr:cNvPr id="10" name="Text Box 34">
          <a:extLst>
            <a:ext uri="{FF2B5EF4-FFF2-40B4-BE49-F238E27FC236}">
              <a16:creationId xmlns:a16="http://schemas.microsoft.com/office/drawing/2014/main" id="{1F0ACEEA-1123-7EA6-9168-90BDEE0EC71C}"/>
            </a:ext>
          </a:extLst>
        </xdr:cNvPr>
        <xdr:cNvSpPr txBox="1">
          <a:spLocks noChangeArrowheads="1"/>
        </xdr:cNvSpPr>
      </xdr:nvSpPr>
      <xdr:spPr bwMode="auto">
        <a:xfrm>
          <a:off x="4884418" y="11012805"/>
          <a:ext cx="3310029" cy="683858"/>
        </a:xfrm>
        <a:prstGeom prst="rect">
          <a:avLst/>
        </a:prstGeom>
        <a:solidFill>
          <a:srgbClr val="00FF00"/>
        </a:solidFill>
        <a:ln w="9525">
          <a:solidFill>
            <a:srgbClr xmlns:mc="http://schemas.openxmlformats.org/markup-compatibility/2006" xmlns:a14="http://schemas.microsoft.com/office/drawing/2010/main" val="CCFFFF" mc:Ignorable="a14" a14:legacySpreadsheetColorIndex="41"/>
          </a:solidFill>
          <a:miter lim="800000"/>
          <a:headEnd/>
          <a:tailEnd/>
        </a:ln>
        <a:effectLst/>
      </xdr:spPr>
      <xdr:txBody>
        <a:bodyPr vertOverflow="clip" wrap="square" lIns="36576" tIns="18288" rIns="0" bIns="0" anchor="t" upright="1"/>
        <a:lstStyle/>
        <a:p>
          <a:pPr algn="l" rtl="0">
            <a:lnSpc>
              <a:spcPts val="1400"/>
            </a:lnSpc>
            <a:defRPr sz="1000"/>
          </a:pPr>
          <a:r>
            <a:rPr lang="ja-JP" altLang="en-US" sz="1200" b="1" i="0" baseline="0">
              <a:solidFill>
                <a:srgbClr val="FF0000"/>
              </a:solidFill>
              <a:effectLst/>
              <a:latin typeface="+mn-lt"/>
              <a:ea typeface="+mn-ea"/>
              <a:cs typeface="+mn-cs"/>
            </a:rPr>
            <a:t>　</a:t>
          </a:r>
          <a:r>
            <a:rPr lang="ja-JP" altLang="ja-JP" sz="1200" b="1" i="0" baseline="0">
              <a:solidFill>
                <a:srgbClr val="FF0000"/>
              </a:solidFill>
              <a:effectLst/>
              <a:latin typeface="+mn-lt"/>
              <a:ea typeface="+mn-ea"/>
              <a:cs typeface="+mn-cs"/>
            </a:rPr>
            <a:t>工事費は記載しないでください。</a:t>
          </a:r>
          <a:r>
            <a:rPr lang="ja-JP" altLang="en-US" sz="1200" b="1" i="0" baseline="0">
              <a:solidFill>
                <a:srgbClr val="FF0000"/>
              </a:solidFill>
              <a:effectLst/>
              <a:latin typeface="+mn-lt"/>
              <a:ea typeface="+mn-ea"/>
              <a:cs typeface="+mn-cs"/>
            </a:rPr>
            <a:t>（自動入力です）</a:t>
          </a:r>
          <a:endParaRPr lang="en-US" altLang="ja-JP" sz="1200" b="1" i="0" u="none" strike="noStrike" baseline="0">
            <a:solidFill>
              <a:srgbClr val="FF0000"/>
            </a:solidFill>
            <a:latin typeface="ＭＳ Ｐゴシック"/>
            <a:ea typeface="ＭＳ Ｐゴシック"/>
          </a:endParaRPr>
        </a:p>
        <a:p>
          <a:pPr algn="l" rtl="0">
            <a:lnSpc>
              <a:spcPts val="3200"/>
            </a:lnSpc>
            <a:defRPr sz="1000"/>
          </a:pPr>
          <a:r>
            <a:rPr lang="ja-JP" altLang="en-US" sz="2800" b="1" i="0" u="none" strike="noStrike" baseline="0">
              <a:solidFill>
                <a:srgbClr val="FF0000"/>
              </a:solidFill>
              <a:latin typeface="ＭＳ Ｐゴシック"/>
              <a:ea typeface="ＭＳ Ｐゴシック"/>
            </a:rPr>
            <a:t>←</a:t>
          </a:r>
          <a:endParaRPr lang="ja-JP" altLang="en-US" sz="1200" b="1"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43815</xdr:colOff>
      <xdr:row>0</xdr:row>
      <xdr:rowOff>38100</xdr:rowOff>
    </xdr:from>
    <xdr:to>
      <xdr:col>28</xdr:col>
      <xdr:colOff>62996</xdr:colOff>
      <xdr:row>1</xdr:row>
      <xdr:rowOff>66843</xdr:rowOff>
    </xdr:to>
    <xdr:sp macro="" textlink="">
      <xdr:nvSpPr>
        <xdr:cNvPr id="2" name="楕円 1">
          <a:extLst>
            <a:ext uri="{FF2B5EF4-FFF2-40B4-BE49-F238E27FC236}">
              <a16:creationId xmlns:a16="http://schemas.microsoft.com/office/drawing/2014/main" id="{1EE8BC5B-F041-283D-5978-1A7ABFCD7E07}"/>
            </a:ext>
          </a:extLst>
        </xdr:cNvPr>
        <xdr:cNvSpPr/>
      </xdr:nvSpPr>
      <xdr:spPr>
        <a:xfrm>
          <a:off x="4389120" y="60960"/>
          <a:ext cx="1120140" cy="35052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127268</xdr:colOff>
      <xdr:row>17</xdr:row>
      <xdr:rowOff>87998</xdr:rowOff>
    </xdr:from>
    <xdr:to>
      <xdr:col>0</xdr:col>
      <xdr:colOff>319831</xdr:colOff>
      <xdr:row>20</xdr:row>
      <xdr:rowOff>122382</xdr:rowOff>
    </xdr:to>
    <xdr:sp macro="" textlink="">
      <xdr:nvSpPr>
        <xdr:cNvPr id="2" name="Text Box 52">
          <a:extLst>
            <a:ext uri="{FF2B5EF4-FFF2-40B4-BE49-F238E27FC236}">
              <a16:creationId xmlns:a16="http://schemas.microsoft.com/office/drawing/2014/main" id="{D52B5335-56BD-40BF-F2D8-3FDAD217FE7F}"/>
            </a:ext>
          </a:extLst>
        </xdr:cNvPr>
        <xdr:cNvSpPr txBox="1">
          <a:spLocks noChangeArrowheads="1"/>
        </xdr:cNvSpPr>
      </xdr:nvSpPr>
      <xdr:spPr bwMode="auto">
        <a:xfrm rot="5400000">
          <a:off x="-82226" y="3713157"/>
          <a:ext cx="626791" cy="192563"/>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spcBef>
              <a:spcPct val="50000"/>
            </a:spcBef>
            <a:defRPr/>
          </a:pPr>
          <a:r>
            <a:rPr lang="ja-JP" altLang="en-US" sz="1100">
              <a:latin typeface="ＭＳ ゴシック" panose="020B0609070205080204" pitchFamily="49" charset="-128"/>
              <a:ea typeface="ＭＳ ゴシック" panose="020B0609070205080204" pitchFamily="49" charset="-128"/>
            </a:rPr>
            <a:t>工事－２</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645795</xdr:colOff>
      <xdr:row>22</xdr:row>
      <xdr:rowOff>116204</xdr:rowOff>
    </xdr:from>
    <xdr:to>
      <xdr:col>3</xdr:col>
      <xdr:colOff>199857</xdr:colOff>
      <xdr:row>25</xdr:row>
      <xdr:rowOff>28580</xdr:rowOff>
    </xdr:to>
    <xdr:sp macro="" textlink="">
      <xdr:nvSpPr>
        <xdr:cNvPr id="6" name="Text Box 52">
          <a:extLst>
            <a:ext uri="{FF2B5EF4-FFF2-40B4-BE49-F238E27FC236}">
              <a16:creationId xmlns:a16="http://schemas.microsoft.com/office/drawing/2014/main" id="{4B31D965-DBB3-362A-537D-BEC1E0053A08}"/>
            </a:ext>
          </a:extLst>
        </xdr:cNvPr>
        <xdr:cNvSpPr txBox="1">
          <a:spLocks noChangeArrowheads="1"/>
        </xdr:cNvSpPr>
      </xdr:nvSpPr>
      <xdr:spPr bwMode="auto">
        <a:xfrm>
          <a:off x="2644140" y="9471659"/>
          <a:ext cx="1006179" cy="394138"/>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spcBef>
              <a:spcPct val="50000"/>
            </a:spcBef>
            <a:defRPr/>
          </a:pPr>
          <a:r>
            <a:rPr lang="ja-JP" altLang="en-US" sz="1100">
              <a:latin typeface="ＭＳ ゴシック" panose="020B0609070205080204" pitchFamily="49" charset="-128"/>
              <a:ea typeface="ＭＳ ゴシック" panose="020B0609070205080204" pitchFamily="49" charset="-128"/>
            </a:rPr>
            <a:t>工事－</a:t>
          </a:r>
          <a:r>
            <a:rPr lang="en-US" altLang="ja-JP" sz="1100">
              <a:latin typeface="ＭＳ ゴシック" panose="020B0609070205080204" pitchFamily="49" charset="-128"/>
              <a:ea typeface="ＭＳ ゴシック" panose="020B0609070205080204" pitchFamily="49" charset="-128"/>
            </a:rPr>
            <a:t>6</a:t>
          </a:r>
          <a:r>
            <a:rPr lang="ja-JP" altLang="en-US" sz="1100">
              <a:latin typeface="ＭＳ ゴシック" panose="020B0609070205080204" pitchFamily="49" charset="-128"/>
              <a:ea typeface="ＭＳ ゴシック" panose="020B0609070205080204" pitchFamily="49" charset="-128"/>
            </a:rPr>
            <a:t>（</a:t>
          </a:r>
          <a:r>
            <a:rPr lang="en-US" altLang="ja-JP" sz="1100">
              <a:latin typeface="ＭＳ ゴシック" panose="020B0609070205080204" pitchFamily="49" charset="-128"/>
              <a:ea typeface="ＭＳ ゴシック" panose="020B0609070205080204" pitchFamily="49" charset="-128"/>
            </a:rPr>
            <a:t>1</a:t>
          </a:r>
          <a:r>
            <a:rPr lang="ja-JP" altLang="en-US" sz="1100">
              <a:latin typeface="ＭＳ ゴシック" panose="020B0609070205080204" pitchFamily="49" charset="-128"/>
              <a:ea typeface="ＭＳ ゴシック" panose="020B0609070205080204" pitchFamily="49" charset="-128"/>
            </a:rPr>
            <a:t>）</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11</xdr:row>
      <xdr:rowOff>209918</xdr:rowOff>
    </xdr:from>
    <xdr:to>
      <xdr:col>1</xdr:col>
      <xdr:colOff>10260</xdr:colOff>
      <xdr:row>13</xdr:row>
      <xdr:rowOff>114583</xdr:rowOff>
    </xdr:to>
    <xdr:sp macro="" textlink="">
      <xdr:nvSpPr>
        <xdr:cNvPr id="2" name="Text Box 52">
          <a:extLst>
            <a:ext uri="{FF2B5EF4-FFF2-40B4-BE49-F238E27FC236}">
              <a16:creationId xmlns:a16="http://schemas.microsoft.com/office/drawing/2014/main" id="{5061996F-AA93-ADB0-A118-66A6A5432134}"/>
            </a:ext>
          </a:extLst>
        </xdr:cNvPr>
        <xdr:cNvSpPr txBox="1">
          <a:spLocks noChangeArrowheads="1"/>
        </xdr:cNvSpPr>
      </xdr:nvSpPr>
      <xdr:spPr bwMode="auto">
        <a:xfrm rot="5400000">
          <a:off x="-191840" y="3752653"/>
          <a:ext cx="632065" cy="248385"/>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spcBef>
              <a:spcPct val="50000"/>
            </a:spcBef>
            <a:defRPr/>
          </a:pPr>
          <a:r>
            <a:rPr lang="ja-JP" altLang="en-US" sz="1100">
              <a:latin typeface="ＭＳ ゴシック" panose="020B0609070205080204" pitchFamily="49" charset="-128"/>
              <a:ea typeface="ＭＳ ゴシック" panose="020B0609070205080204" pitchFamily="49" charset="-128"/>
            </a:rPr>
            <a:t>工事－８</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361950</xdr:colOff>
      <xdr:row>42</xdr:row>
      <xdr:rowOff>15240</xdr:rowOff>
    </xdr:from>
    <xdr:to>
      <xdr:col>5</xdr:col>
      <xdr:colOff>161232</xdr:colOff>
      <xdr:row>43</xdr:row>
      <xdr:rowOff>98466</xdr:rowOff>
    </xdr:to>
    <xdr:sp macro="" textlink="">
      <xdr:nvSpPr>
        <xdr:cNvPr id="2" name="Text Box 52">
          <a:extLst>
            <a:ext uri="{FF2B5EF4-FFF2-40B4-BE49-F238E27FC236}">
              <a16:creationId xmlns:a16="http://schemas.microsoft.com/office/drawing/2014/main" id="{6AF268FB-61B1-151F-E19D-98D3837FB593}"/>
            </a:ext>
          </a:extLst>
        </xdr:cNvPr>
        <xdr:cNvSpPr txBox="1">
          <a:spLocks noChangeArrowheads="1"/>
        </xdr:cNvSpPr>
      </xdr:nvSpPr>
      <xdr:spPr bwMode="auto">
        <a:xfrm>
          <a:off x="2543175" y="9163050"/>
          <a:ext cx="1123950" cy="285751"/>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spcBef>
              <a:spcPct val="50000"/>
            </a:spcBef>
            <a:defRPr/>
          </a:pPr>
          <a:r>
            <a:rPr lang="ja-JP" altLang="en-US" sz="1100">
              <a:latin typeface="ＭＳ ゴシック" panose="020B0609070205080204" pitchFamily="49" charset="-128"/>
              <a:ea typeface="ＭＳ ゴシック" panose="020B0609070205080204" pitchFamily="49" charset="-128"/>
            </a:rPr>
            <a:t>工事－</a:t>
          </a:r>
          <a:r>
            <a:rPr lang="en-US" altLang="ja-JP" sz="1100">
              <a:latin typeface="ＭＳ ゴシック" panose="020B0609070205080204" pitchFamily="49" charset="-128"/>
              <a:ea typeface="ＭＳ ゴシック" panose="020B0609070205080204" pitchFamily="49" charset="-128"/>
            </a:rPr>
            <a:t>6</a:t>
          </a:r>
          <a:r>
            <a:rPr lang="ja-JP" altLang="en-US" sz="1100">
              <a:latin typeface="ＭＳ ゴシック" panose="020B0609070205080204" pitchFamily="49" charset="-128"/>
              <a:ea typeface="ＭＳ ゴシック" panose="020B0609070205080204" pitchFamily="49" charset="-128"/>
            </a:rPr>
            <a:t>（</a:t>
          </a:r>
          <a:r>
            <a:rPr lang="en-US" altLang="ja-JP" sz="1100">
              <a:latin typeface="ＭＳ ゴシック" panose="020B0609070205080204" pitchFamily="49" charset="-128"/>
              <a:ea typeface="ＭＳ ゴシック" panose="020B0609070205080204" pitchFamily="49" charset="-128"/>
            </a:rPr>
            <a:t>2</a:t>
          </a:r>
          <a:r>
            <a:rPr lang="ja-JP" altLang="en-US" sz="1100">
              <a:latin typeface="ＭＳ ゴシック" panose="020B0609070205080204" pitchFamily="49" charset="-128"/>
              <a:ea typeface="ＭＳ ゴシック" panose="020B0609070205080204" pitchFamily="49" charset="-128"/>
            </a:rPr>
            <a:t>）</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30479</xdr:colOff>
      <xdr:row>51</xdr:row>
      <xdr:rowOff>17145</xdr:rowOff>
    </xdr:from>
    <xdr:to>
      <xdr:col>20</xdr:col>
      <xdr:colOff>104583</xdr:colOff>
      <xdr:row>52</xdr:row>
      <xdr:rowOff>148702</xdr:rowOff>
    </xdr:to>
    <xdr:sp macro="" textlink="">
      <xdr:nvSpPr>
        <xdr:cNvPr id="2" name="Text Box 52">
          <a:extLst>
            <a:ext uri="{FF2B5EF4-FFF2-40B4-BE49-F238E27FC236}">
              <a16:creationId xmlns:a16="http://schemas.microsoft.com/office/drawing/2014/main" id="{A12598BD-CEDB-8F9A-7446-3D381D2C6141}"/>
            </a:ext>
          </a:extLst>
        </xdr:cNvPr>
        <xdr:cNvSpPr txBox="1">
          <a:spLocks noChangeArrowheads="1"/>
        </xdr:cNvSpPr>
      </xdr:nvSpPr>
      <xdr:spPr bwMode="auto">
        <a:xfrm>
          <a:off x="3070859" y="10197465"/>
          <a:ext cx="843705" cy="288692"/>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spcBef>
              <a:spcPct val="50000"/>
            </a:spcBef>
            <a:defRPr/>
          </a:pPr>
          <a:r>
            <a:rPr lang="ja-JP" altLang="en-US" sz="1100">
              <a:latin typeface="ＭＳ ゴシック" panose="020B0609070205080204" pitchFamily="49" charset="-128"/>
              <a:ea typeface="ＭＳ ゴシック" panose="020B0609070205080204" pitchFamily="49" charset="-128"/>
            </a:rPr>
            <a:t>工事－１０</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21</xdr:row>
      <xdr:rowOff>0</xdr:rowOff>
    </xdr:from>
    <xdr:to>
      <xdr:col>9</xdr:col>
      <xdr:colOff>137160</xdr:colOff>
      <xdr:row>22</xdr:row>
      <xdr:rowOff>129540</xdr:rowOff>
    </xdr:to>
    <xdr:sp macro="" textlink="">
      <xdr:nvSpPr>
        <xdr:cNvPr id="10734" name="Line 1">
          <a:extLst>
            <a:ext uri="{FF2B5EF4-FFF2-40B4-BE49-F238E27FC236}">
              <a16:creationId xmlns:a16="http://schemas.microsoft.com/office/drawing/2014/main" id="{B7FBA8F2-31D8-A2AE-9914-474FA0B92F71}"/>
            </a:ext>
          </a:extLst>
        </xdr:cNvPr>
        <xdr:cNvSpPr>
          <a:spLocks noChangeShapeType="1"/>
        </xdr:cNvSpPr>
      </xdr:nvSpPr>
      <xdr:spPr bwMode="auto">
        <a:xfrm>
          <a:off x="182880" y="3810000"/>
          <a:ext cx="1600200" cy="2971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19050</xdr:colOff>
      <xdr:row>56</xdr:row>
      <xdr:rowOff>17145</xdr:rowOff>
    </xdr:from>
    <xdr:to>
      <xdr:col>22</xdr:col>
      <xdr:colOff>104949</xdr:colOff>
      <xdr:row>58</xdr:row>
      <xdr:rowOff>61169</xdr:rowOff>
    </xdr:to>
    <xdr:sp macro="" textlink="">
      <xdr:nvSpPr>
        <xdr:cNvPr id="3" name="Text Box 52">
          <a:extLst>
            <a:ext uri="{FF2B5EF4-FFF2-40B4-BE49-F238E27FC236}">
              <a16:creationId xmlns:a16="http://schemas.microsoft.com/office/drawing/2014/main" id="{228CCBC6-484A-CBCD-5EB9-90CB475E4325}"/>
            </a:ext>
          </a:extLst>
        </xdr:cNvPr>
        <xdr:cNvSpPr txBox="1">
          <a:spLocks noChangeArrowheads="1"/>
        </xdr:cNvSpPr>
      </xdr:nvSpPr>
      <xdr:spPr bwMode="auto">
        <a:xfrm>
          <a:off x="3082290" y="9841230"/>
          <a:ext cx="1015424" cy="396040"/>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spcBef>
              <a:spcPct val="50000"/>
            </a:spcBef>
            <a:defRPr/>
          </a:pPr>
          <a:r>
            <a:rPr lang="ja-JP" altLang="en-US" sz="1100">
              <a:latin typeface="ＭＳ ゴシック" panose="020B0609070205080204" pitchFamily="49" charset="-128"/>
              <a:ea typeface="ＭＳ ゴシック" panose="020B0609070205080204" pitchFamily="49" charset="-128"/>
            </a:rPr>
            <a:t>工事</a:t>
          </a:r>
          <a:r>
            <a:rPr lang="en-US" altLang="ja-JP" sz="1100">
              <a:latin typeface="ＭＳ ゴシック" panose="020B0609070205080204" pitchFamily="49" charset="-128"/>
              <a:ea typeface="ＭＳ ゴシック" panose="020B0609070205080204" pitchFamily="49" charset="-128"/>
            </a:rPr>
            <a:t>-11</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350520</xdr:colOff>
      <xdr:row>16</xdr:row>
      <xdr:rowOff>60960</xdr:rowOff>
    </xdr:from>
    <xdr:to>
      <xdr:col>9</xdr:col>
      <xdr:colOff>129540</xdr:colOff>
      <xdr:row>19</xdr:row>
      <xdr:rowOff>91440</xdr:rowOff>
    </xdr:to>
    <xdr:sp macro="" textlink="">
      <xdr:nvSpPr>
        <xdr:cNvPr id="43202" name="AutoShape 1">
          <a:extLst>
            <a:ext uri="{FF2B5EF4-FFF2-40B4-BE49-F238E27FC236}">
              <a16:creationId xmlns:a16="http://schemas.microsoft.com/office/drawing/2014/main" id="{85AF2F10-6A77-3FB8-A9AC-DD2F3754C77B}"/>
            </a:ext>
          </a:extLst>
        </xdr:cNvPr>
        <xdr:cNvSpPr>
          <a:spLocks noChangeArrowheads="1"/>
        </xdr:cNvSpPr>
      </xdr:nvSpPr>
      <xdr:spPr bwMode="auto">
        <a:xfrm>
          <a:off x="350520" y="3436620"/>
          <a:ext cx="5334000" cy="571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127635</xdr:colOff>
      <xdr:row>0</xdr:row>
      <xdr:rowOff>76200</xdr:rowOff>
    </xdr:from>
    <xdr:to>
      <xdr:col>9</xdr:col>
      <xdr:colOff>160087</xdr:colOff>
      <xdr:row>2</xdr:row>
      <xdr:rowOff>295044</xdr:rowOff>
    </xdr:to>
    <xdr:sp macro="" textlink="">
      <xdr:nvSpPr>
        <xdr:cNvPr id="43010" name="Rectangle 2">
          <a:extLst>
            <a:ext uri="{FF2B5EF4-FFF2-40B4-BE49-F238E27FC236}">
              <a16:creationId xmlns:a16="http://schemas.microsoft.com/office/drawing/2014/main" id="{49FB4425-A31A-ABF0-BC29-A4ECC4162CAB}"/>
            </a:ext>
          </a:extLst>
        </xdr:cNvPr>
        <xdr:cNvSpPr>
          <a:spLocks noChangeArrowheads="1"/>
        </xdr:cNvSpPr>
      </xdr:nvSpPr>
      <xdr:spPr bwMode="auto">
        <a:xfrm>
          <a:off x="5133975" y="95250"/>
          <a:ext cx="647700" cy="857250"/>
        </a:xfrm>
        <a:prstGeom prst="rect">
          <a:avLst/>
        </a:prstGeom>
        <a:solidFill>
          <a:srgbClr val="FFFFFF"/>
        </a:solidFill>
        <a:ln w="12700">
          <a:solidFill>
            <a:srgbClr val="000000"/>
          </a:solidFill>
          <a:prstDash val="dash"/>
          <a:miter lim="800000"/>
          <a:headEnd/>
          <a:tailEnd/>
        </a:ln>
      </xdr:spPr>
      <xdr:txBody>
        <a:bodyPr vertOverflow="clip" wrap="square" lIns="91440" tIns="45720" rIns="91440" bIns="45720" anchor="t" upright="1"/>
        <a:lstStyle/>
        <a:p>
          <a:pPr algn="l" rtl="0">
            <a:lnSpc>
              <a:spcPts val="1100"/>
            </a:lnSpc>
            <a:defRPr sz="1000"/>
          </a:pPr>
          <a:endParaRPr lang="ja-JP" altLang="en-US" sz="1000" b="0" i="0" u="none" strike="noStrike" baseline="0">
            <a:solidFill>
              <a:srgbClr val="000000"/>
            </a:solidFill>
            <a:latin typeface="Times New Roman"/>
            <a:cs typeface="Times New Roman"/>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収　入</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印　紙</a:t>
          </a: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lnSpc>
              <a:spcPts val="1000"/>
            </a:lnSpc>
            <a:defRPr sz="1000"/>
          </a:pPr>
          <a:endParaRPr lang="ja-JP" altLang="en-US" sz="1100" b="0" i="0" u="none" strike="noStrike" baseline="0">
            <a:solidFill>
              <a:srgbClr val="000000"/>
            </a:solidFill>
            <a:latin typeface="Times New Roman"/>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342900</xdr:colOff>
      <xdr:row>0</xdr:row>
      <xdr:rowOff>95250</xdr:rowOff>
    </xdr:from>
    <xdr:to>
      <xdr:col>9</xdr:col>
      <xdr:colOff>265732</xdr:colOff>
      <xdr:row>3</xdr:row>
      <xdr:rowOff>80021</xdr:rowOff>
    </xdr:to>
    <xdr:sp macro="" textlink="">
      <xdr:nvSpPr>
        <xdr:cNvPr id="3" name="テキスト ボックス 2">
          <a:extLst>
            <a:ext uri="{FF2B5EF4-FFF2-40B4-BE49-F238E27FC236}">
              <a16:creationId xmlns:a16="http://schemas.microsoft.com/office/drawing/2014/main" id="{39E38791-32DB-1147-6871-39D973CED851}"/>
            </a:ext>
          </a:extLst>
        </xdr:cNvPr>
        <xdr:cNvSpPr txBox="1"/>
      </xdr:nvSpPr>
      <xdr:spPr>
        <a:xfrm>
          <a:off x="4823460" y="91440"/>
          <a:ext cx="540000" cy="7200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119150</xdr:colOff>
      <xdr:row>49</xdr:row>
      <xdr:rowOff>30480</xdr:rowOff>
    </xdr:from>
    <xdr:to>
      <xdr:col>23</xdr:col>
      <xdr:colOff>40507</xdr:colOff>
      <xdr:row>50</xdr:row>
      <xdr:rowOff>74667</xdr:rowOff>
    </xdr:to>
    <xdr:sp macro="" textlink="">
      <xdr:nvSpPr>
        <xdr:cNvPr id="2" name="Text Box 52">
          <a:extLst>
            <a:ext uri="{FF2B5EF4-FFF2-40B4-BE49-F238E27FC236}">
              <a16:creationId xmlns:a16="http://schemas.microsoft.com/office/drawing/2014/main" id="{80E1D262-30AD-0B9A-F5E0-DCF5803D8EBE}"/>
            </a:ext>
          </a:extLst>
        </xdr:cNvPr>
        <xdr:cNvSpPr txBox="1">
          <a:spLocks noChangeArrowheads="1"/>
        </xdr:cNvSpPr>
      </xdr:nvSpPr>
      <xdr:spPr bwMode="auto">
        <a:xfrm>
          <a:off x="2608985" y="8881110"/>
          <a:ext cx="862437" cy="211685"/>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lnSpc>
              <a:spcPts val="1300"/>
            </a:lnSpc>
            <a:spcBef>
              <a:spcPct val="50000"/>
            </a:spcBef>
            <a:defRPr/>
          </a:pPr>
          <a:r>
            <a:rPr lang="ja-JP" altLang="en-US" sz="1100">
              <a:latin typeface="ＭＳ ゴシック" panose="020B0609070205080204" pitchFamily="49" charset="-128"/>
              <a:ea typeface="ＭＳ ゴシック" panose="020B0609070205080204" pitchFamily="49" charset="-128"/>
            </a:rPr>
            <a:t>工事－２１</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350520</xdr:colOff>
      <xdr:row>16</xdr:row>
      <xdr:rowOff>60960</xdr:rowOff>
    </xdr:from>
    <xdr:to>
      <xdr:col>9</xdr:col>
      <xdr:colOff>129540</xdr:colOff>
      <xdr:row>19</xdr:row>
      <xdr:rowOff>91440</xdr:rowOff>
    </xdr:to>
    <xdr:sp macro="" textlink="">
      <xdr:nvSpPr>
        <xdr:cNvPr id="17056" name="AutoShape 1">
          <a:extLst>
            <a:ext uri="{FF2B5EF4-FFF2-40B4-BE49-F238E27FC236}">
              <a16:creationId xmlns:a16="http://schemas.microsoft.com/office/drawing/2014/main" id="{76339136-C092-D391-06BE-901D955C48F5}"/>
            </a:ext>
          </a:extLst>
        </xdr:cNvPr>
        <xdr:cNvSpPr>
          <a:spLocks noChangeArrowheads="1"/>
        </xdr:cNvSpPr>
      </xdr:nvSpPr>
      <xdr:spPr bwMode="auto">
        <a:xfrm>
          <a:off x="350520" y="3436620"/>
          <a:ext cx="5334000" cy="571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125730</xdr:colOff>
      <xdr:row>1</xdr:row>
      <xdr:rowOff>57150</xdr:rowOff>
    </xdr:from>
    <xdr:to>
      <xdr:col>9</xdr:col>
      <xdr:colOff>63696</xdr:colOff>
      <xdr:row>2</xdr:row>
      <xdr:rowOff>375136</xdr:rowOff>
    </xdr:to>
    <xdr:sp macro="" textlink="">
      <xdr:nvSpPr>
        <xdr:cNvPr id="2" name="テキスト ボックス 1">
          <a:extLst>
            <a:ext uri="{FF2B5EF4-FFF2-40B4-BE49-F238E27FC236}">
              <a16:creationId xmlns:a16="http://schemas.microsoft.com/office/drawing/2014/main" id="{1667A719-B29B-6DCF-E253-EA55EBE844F2}"/>
            </a:ext>
          </a:extLst>
        </xdr:cNvPr>
        <xdr:cNvSpPr txBox="1"/>
      </xdr:nvSpPr>
      <xdr:spPr>
        <a:xfrm>
          <a:off x="5074920" y="243840"/>
          <a:ext cx="540000" cy="7200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333375</xdr:colOff>
      <xdr:row>0</xdr:row>
      <xdr:rowOff>85725</xdr:rowOff>
    </xdr:from>
    <xdr:to>
      <xdr:col>9</xdr:col>
      <xdr:colOff>265680</xdr:colOff>
      <xdr:row>3</xdr:row>
      <xdr:rowOff>97024</xdr:rowOff>
    </xdr:to>
    <xdr:sp macro="" textlink="">
      <xdr:nvSpPr>
        <xdr:cNvPr id="3" name="テキスト ボックス 2">
          <a:extLst>
            <a:ext uri="{FF2B5EF4-FFF2-40B4-BE49-F238E27FC236}">
              <a16:creationId xmlns:a16="http://schemas.microsoft.com/office/drawing/2014/main" id="{08337F7C-4B74-0D2D-B7B6-B13EB5D888AC}"/>
            </a:ext>
          </a:extLst>
        </xdr:cNvPr>
        <xdr:cNvSpPr txBox="1"/>
      </xdr:nvSpPr>
      <xdr:spPr>
        <a:xfrm>
          <a:off x="4945380" y="83820"/>
          <a:ext cx="540000" cy="7200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37456-8549-470D-ADE7-F78429159F24}">
  <sheetPr>
    <tabColor rgb="FFFFC000"/>
    <pageSetUpPr fitToPage="1"/>
  </sheetPr>
  <dimension ref="A1:N71"/>
  <sheetViews>
    <sheetView topLeftCell="A54" workbookViewId="0">
      <selection activeCell="E87" sqref="E87"/>
    </sheetView>
  </sheetViews>
  <sheetFormatPr defaultRowHeight="13.2" x14ac:dyDescent="0.2"/>
  <cols>
    <col min="1" max="16384" width="8.88671875" style="428"/>
  </cols>
  <sheetData>
    <row r="1" spans="1:12" x14ac:dyDescent="0.2">
      <c r="B1" s="492" t="s">
        <v>959</v>
      </c>
      <c r="C1" s="492"/>
      <c r="D1" s="492"/>
      <c r="E1" s="492"/>
      <c r="F1" s="492"/>
      <c r="G1" s="492"/>
      <c r="H1" s="492"/>
      <c r="I1" s="492"/>
      <c r="J1" s="492"/>
      <c r="K1" s="492"/>
    </row>
    <row r="2" spans="1:12" x14ac:dyDescent="0.2">
      <c r="B2" s="492"/>
      <c r="C2" s="492"/>
      <c r="D2" s="492"/>
      <c r="E2" s="492"/>
      <c r="F2" s="492"/>
      <c r="G2" s="492"/>
      <c r="H2" s="492"/>
      <c r="I2" s="492"/>
      <c r="J2" s="492"/>
      <c r="K2" s="492"/>
    </row>
    <row r="3" spans="1:12" x14ac:dyDescent="0.2">
      <c r="A3" s="429" t="s">
        <v>960</v>
      </c>
    </row>
    <row r="4" spans="1:12" ht="13.8" thickBot="1" x14ac:dyDescent="0.25"/>
    <row r="5" spans="1:12" ht="15" customHeight="1" x14ac:dyDescent="0.2">
      <c r="B5" s="493" t="s">
        <v>961</v>
      </c>
      <c r="C5" s="494"/>
      <c r="D5" s="430"/>
      <c r="E5" s="497" t="s">
        <v>962</v>
      </c>
      <c r="F5" s="498"/>
      <c r="G5" s="430"/>
      <c r="H5" s="501" t="s">
        <v>963</v>
      </c>
      <c r="I5" s="502"/>
      <c r="K5" s="505" t="s">
        <v>964</v>
      </c>
      <c r="L5" s="506"/>
    </row>
    <row r="6" spans="1:12" ht="15" customHeight="1" thickBot="1" x14ac:dyDescent="0.25">
      <c r="B6" s="495"/>
      <c r="C6" s="496"/>
      <c r="D6" s="430"/>
      <c r="E6" s="499"/>
      <c r="F6" s="500"/>
      <c r="G6" s="430"/>
      <c r="H6" s="503"/>
      <c r="I6" s="504"/>
      <c r="K6" s="507"/>
      <c r="L6" s="508"/>
    </row>
    <row r="7" spans="1:12" x14ac:dyDescent="0.2">
      <c r="B7" s="431"/>
      <c r="C7" s="431"/>
      <c r="E7" s="435"/>
      <c r="F7" s="435"/>
      <c r="H7" s="439"/>
      <c r="I7" s="439"/>
      <c r="K7" s="441"/>
      <c r="L7" s="441"/>
    </row>
    <row r="8" spans="1:12" hidden="1" x14ac:dyDescent="0.2">
      <c r="B8" s="446" t="s">
        <v>965</v>
      </c>
      <c r="C8" s="466"/>
      <c r="E8" s="450" t="s">
        <v>966</v>
      </c>
      <c r="F8" s="451"/>
      <c r="H8" s="439"/>
      <c r="I8" s="439"/>
      <c r="K8" s="454" t="s">
        <v>967</v>
      </c>
      <c r="L8" s="463"/>
    </row>
    <row r="9" spans="1:12" hidden="1" x14ac:dyDescent="0.2">
      <c r="B9" s="467"/>
      <c r="C9" s="468"/>
      <c r="E9" s="452"/>
      <c r="F9" s="453"/>
      <c r="H9" s="439"/>
      <c r="I9" s="439"/>
      <c r="K9" s="464"/>
      <c r="L9" s="465"/>
    </row>
    <row r="10" spans="1:12" ht="19.95" hidden="1" customHeight="1" x14ac:dyDescent="0.2">
      <c r="B10" s="432"/>
      <c r="C10" s="432"/>
      <c r="E10" s="436"/>
      <c r="F10" s="436"/>
      <c r="H10" s="439"/>
      <c r="I10" s="439"/>
      <c r="K10" s="442"/>
      <c r="L10" s="442"/>
    </row>
    <row r="11" spans="1:12" ht="19.95" hidden="1" customHeight="1" x14ac:dyDescent="0.2">
      <c r="B11" s="431"/>
      <c r="C11" s="431"/>
      <c r="E11" s="435"/>
      <c r="F11" s="435"/>
      <c r="H11" s="439"/>
      <c r="I11" s="439"/>
      <c r="K11" s="441"/>
      <c r="L11" s="441"/>
    </row>
    <row r="12" spans="1:12" hidden="1" x14ac:dyDescent="0.2">
      <c r="B12" s="431"/>
      <c r="C12" s="431"/>
      <c r="E12" s="450" t="s">
        <v>968</v>
      </c>
      <c r="F12" s="470"/>
      <c r="H12" s="439"/>
      <c r="I12" s="439"/>
      <c r="K12" s="454" t="s">
        <v>969</v>
      </c>
      <c r="L12" s="455"/>
    </row>
    <row r="13" spans="1:12" hidden="1" x14ac:dyDescent="0.2">
      <c r="B13" s="431"/>
      <c r="C13" s="431"/>
      <c r="E13" s="471"/>
      <c r="F13" s="472"/>
      <c r="H13" s="439"/>
      <c r="I13" s="439"/>
      <c r="K13" s="456"/>
      <c r="L13" s="457"/>
    </row>
    <row r="14" spans="1:12" hidden="1" x14ac:dyDescent="0.2">
      <c r="B14" s="473" t="s">
        <v>970</v>
      </c>
      <c r="C14" s="447"/>
      <c r="E14" s="450" t="s">
        <v>971</v>
      </c>
      <c r="F14" s="470"/>
      <c r="H14" s="439"/>
      <c r="I14" s="439"/>
      <c r="K14" s="443"/>
      <c r="L14" s="443"/>
    </row>
    <row r="15" spans="1:12" hidden="1" x14ac:dyDescent="0.2">
      <c r="B15" s="448"/>
      <c r="C15" s="449"/>
      <c r="E15" s="471"/>
      <c r="F15" s="472"/>
      <c r="H15" s="439"/>
      <c r="I15" s="439"/>
      <c r="K15" s="443"/>
      <c r="L15" s="443"/>
    </row>
    <row r="16" spans="1:12" ht="19.95" hidden="1" customHeight="1" x14ac:dyDescent="0.2">
      <c r="B16" s="431"/>
      <c r="C16" s="431"/>
      <c r="E16" s="435"/>
      <c r="F16" s="435"/>
      <c r="H16" s="439"/>
      <c r="I16" s="439"/>
      <c r="K16" s="441"/>
      <c r="L16" s="441"/>
    </row>
    <row r="17" spans="2:12" ht="15" customHeight="1" x14ac:dyDescent="0.2">
      <c r="B17" s="446" t="s">
        <v>972</v>
      </c>
      <c r="C17" s="466"/>
      <c r="E17" s="450" t="s">
        <v>973</v>
      </c>
      <c r="F17" s="470"/>
      <c r="H17" s="458" t="s">
        <v>974</v>
      </c>
      <c r="I17" s="459"/>
      <c r="K17" s="441"/>
      <c r="L17" s="441"/>
    </row>
    <row r="18" spans="2:12" ht="15" customHeight="1" x14ac:dyDescent="0.2">
      <c r="B18" s="474"/>
      <c r="C18" s="489"/>
      <c r="E18" s="476"/>
      <c r="F18" s="491"/>
      <c r="H18" s="460"/>
      <c r="I18" s="461"/>
      <c r="K18" s="441"/>
      <c r="L18" s="441"/>
    </row>
    <row r="19" spans="2:12" ht="15" customHeight="1" x14ac:dyDescent="0.2">
      <c r="B19" s="474"/>
      <c r="C19" s="489"/>
      <c r="E19" s="437"/>
      <c r="F19" s="437"/>
      <c r="H19" s="440"/>
      <c r="I19" s="440"/>
      <c r="K19" s="441"/>
      <c r="L19" s="441"/>
    </row>
    <row r="20" spans="2:12" ht="15" customHeight="1" x14ac:dyDescent="0.2">
      <c r="B20" s="467"/>
      <c r="C20" s="468"/>
      <c r="E20" s="438"/>
      <c r="F20" s="438"/>
      <c r="H20" s="440"/>
      <c r="I20" s="440"/>
      <c r="K20" s="441"/>
      <c r="L20" s="441"/>
    </row>
    <row r="21" spans="2:12" ht="19.95" customHeight="1" x14ac:dyDescent="0.2">
      <c r="B21" s="431"/>
      <c r="C21" s="431"/>
      <c r="E21" s="435"/>
      <c r="F21" s="435"/>
      <c r="H21" s="439"/>
      <c r="I21" s="439"/>
      <c r="K21" s="441"/>
      <c r="L21" s="441"/>
    </row>
    <row r="22" spans="2:12" ht="15" customHeight="1" x14ac:dyDescent="0.2">
      <c r="B22" s="446" t="s">
        <v>975</v>
      </c>
      <c r="C22" s="447"/>
      <c r="E22" s="450" t="s">
        <v>976</v>
      </c>
      <c r="F22" s="470"/>
      <c r="H22" s="439"/>
      <c r="I22" s="439"/>
      <c r="K22" s="441"/>
      <c r="L22" s="441"/>
    </row>
    <row r="23" spans="2:12" ht="15" customHeight="1" x14ac:dyDescent="0.2">
      <c r="B23" s="480"/>
      <c r="C23" s="475"/>
      <c r="E23" s="471"/>
      <c r="F23" s="472"/>
      <c r="H23" s="439"/>
      <c r="I23" s="439"/>
      <c r="K23" s="441"/>
      <c r="L23" s="441"/>
    </row>
    <row r="24" spans="2:12" ht="15" customHeight="1" x14ac:dyDescent="0.2">
      <c r="B24" s="448"/>
      <c r="C24" s="449"/>
      <c r="E24" s="435"/>
      <c r="F24" s="435"/>
      <c r="H24" s="439"/>
      <c r="I24" s="439"/>
      <c r="K24" s="441"/>
      <c r="L24" s="441"/>
    </row>
    <row r="25" spans="2:12" ht="19.95" customHeight="1" x14ac:dyDescent="0.2">
      <c r="B25" s="431"/>
      <c r="C25" s="431"/>
      <c r="E25" s="435"/>
      <c r="F25" s="435"/>
      <c r="H25" s="439"/>
      <c r="I25" s="439"/>
      <c r="K25" s="441"/>
      <c r="L25" s="441"/>
    </row>
    <row r="26" spans="2:12" ht="15" customHeight="1" x14ac:dyDescent="0.2">
      <c r="B26" s="446" t="s">
        <v>977</v>
      </c>
      <c r="C26" s="447"/>
      <c r="E26" s="481" t="s">
        <v>978</v>
      </c>
      <c r="F26" s="482"/>
      <c r="H26" s="485" t="s">
        <v>979</v>
      </c>
      <c r="I26" s="486"/>
      <c r="K26" s="441"/>
      <c r="L26" s="441"/>
    </row>
    <row r="27" spans="2:12" ht="15" customHeight="1" x14ac:dyDescent="0.2">
      <c r="B27" s="448"/>
      <c r="C27" s="449"/>
      <c r="E27" s="483"/>
      <c r="F27" s="484"/>
      <c r="H27" s="487"/>
      <c r="I27" s="488"/>
      <c r="K27" s="441"/>
      <c r="L27" s="441"/>
    </row>
    <row r="28" spans="2:12" ht="19.95" customHeight="1" x14ac:dyDescent="0.2">
      <c r="B28" s="431"/>
      <c r="C28" s="431"/>
      <c r="E28" s="435"/>
      <c r="F28" s="435"/>
      <c r="H28" s="439"/>
      <c r="I28" s="439"/>
      <c r="K28" s="441"/>
      <c r="L28" s="441"/>
    </row>
    <row r="29" spans="2:12" ht="15" customHeight="1" x14ac:dyDescent="0.2">
      <c r="B29" s="446" t="s">
        <v>980</v>
      </c>
      <c r="C29" s="466"/>
      <c r="E29" s="469" t="s">
        <v>981</v>
      </c>
      <c r="F29" s="451"/>
      <c r="H29" s="439"/>
      <c r="I29" s="439"/>
      <c r="K29" s="462" t="s">
        <v>982</v>
      </c>
      <c r="L29" s="463"/>
    </row>
    <row r="30" spans="2:12" ht="15" customHeight="1" x14ac:dyDescent="0.2">
      <c r="B30" s="474"/>
      <c r="C30" s="489"/>
      <c r="E30" s="490"/>
      <c r="F30" s="477"/>
      <c r="H30" s="439"/>
      <c r="I30" s="439"/>
      <c r="K30" s="464"/>
      <c r="L30" s="465"/>
    </row>
    <row r="31" spans="2:12" ht="15" customHeight="1" x14ac:dyDescent="0.2">
      <c r="B31" s="474"/>
      <c r="C31" s="489"/>
      <c r="E31" s="490"/>
      <c r="F31" s="477"/>
      <c r="H31" s="458" t="s">
        <v>983</v>
      </c>
      <c r="I31" s="459"/>
      <c r="K31" s="441"/>
      <c r="L31" s="441"/>
    </row>
    <row r="32" spans="2:12" ht="15" customHeight="1" x14ac:dyDescent="0.2">
      <c r="B32" s="467"/>
      <c r="C32" s="468"/>
      <c r="E32" s="452"/>
      <c r="F32" s="453"/>
      <c r="H32" s="460"/>
      <c r="I32" s="461"/>
      <c r="K32" s="441"/>
      <c r="L32" s="441"/>
    </row>
    <row r="33" spans="2:14" ht="15" customHeight="1" x14ac:dyDescent="0.2">
      <c r="B33" s="431"/>
      <c r="C33" s="431"/>
      <c r="E33" s="435"/>
      <c r="F33" s="435"/>
      <c r="H33" s="439"/>
      <c r="I33" s="439"/>
      <c r="K33" s="441"/>
      <c r="L33" s="441"/>
    </row>
    <row r="34" spans="2:14" ht="15" customHeight="1" x14ac:dyDescent="0.2">
      <c r="B34" s="431"/>
      <c r="C34" s="431"/>
      <c r="E34" s="435"/>
      <c r="F34" s="435"/>
      <c r="H34" s="439"/>
      <c r="I34" s="439"/>
      <c r="K34" s="441"/>
      <c r="L34" s="441"/>
    </row>
    <row r="35" spans="2:14" ht="15" customHeight="1" x14ac:dyDescent="0.2">
      <c r="B35" s="446" t="s">
        <v>984</v>
      </c>
      <c r="C35" s="447"/>
      <c r="E35" s="469" t="s">
        <v>985</v>
      </c>
      <c r="F35" s="451"/>
      <c r="H35" s="439"/>
      <c r="I35" s="439"/>
      <c r="K35" s="441"/>
      <c r="L35" s="441"/>
    </row>
    <row r="36" spans="2:14" ht="15" customHeight="1" x14ac:dyDescent="0.2">
      <c r="B36" s="448"/>
      <c r="C36" s="449"/>
      <c r="E36" s="452"/>
      <c r="F36" s="453"/>
      <c r="H36" s="439"/>
      <c r="I36" s="439"/>
      <c r="K36" s="441"/>
      <c r="L36" s="441"/>
    </row>
    <row r="37" spans="2:14" ht="19.95" customHeight="1" x14ac:dyDescent="0.2">
      <c r="B37" s="431"/>
      <c r="C37" s="431"/>
      <c r="E37" s="435"/>
      <c r="F37" s="435"/>
      <c r="H37" s="439"/>
      <c r="I37" s="439"/>
      <c r="K37" s="441"/>
      <c r="L37" s="441"/>
    </row>
    <row r="38" spans="2:14" ht="15" customHeight="1" x14ac:dyDescent="0.2">
      <c r="B38" s="446" t="s">
        <v>986</v>
      </c>
      <c r="C38" s="447"/>
      <c r="E38" s="435"/>
      <c r="F38" s="435"/>
      <c r="H38" s="439"/>
      <c r="I38" s="439"/>
      <c r="K38" s="441"/>
      <c r="L38" s="441"/>
      <c r="N38" s="428" t="s">
        <v>987</v>
      </c>
    </row>
    <row r="39" spans="2:14" ht="15" customHeight="1" x14ac:dyDescent="0.2">
      <c r="B39" s="448"/>
      <c r="C39" s="449"/>
      <c r="E39" s="435"/>
      <c r="F39" s="435"/>
      <c r="H39" s="439"/>
      <c r="I39" s="439"/>
      <c r="K39" s="441"/>
      <c r="L39" s="441"/>
    </row>
    <row r="40" spans="2:14" ht="40.049999999999997" customHeight="1" x14ac:dyDescent="0.2">
      <c r="B40" s="433"/>
      <c r="C40" s="431"/>
      <c r="E40" s="435"/>
      <c r="F40" s="435"/>
      <c r="H40" s="439"/>
      <c r="I40" s="439"/>
      <c r="K40" s="441"/>
      <c r="L40" s="441"/>
    </row>
    <row r="41" spans="2:14" ht="15" customHeight="1" x14ac:dyDescent="0.2">
      <c r="B41" s="446" t="s">
        <v>988</v>
      </c>
      <c r="C41" s="447"/>
      <c r="E41" s="450" t="s">
        <v>989</v>
      </c>
      <c r="F41" s="451"/>
      <c r="H41" s="458" t="s">
        <v>990</v>
      </c>
      <c r="I41" s="459"/>
      <c r="K41" s="441"/>
      <c r="L41" s="441"/>
    </row>
    <row r="42" spans="2:14" ht="15" customHeight="1" x14ac:dyDescent="0.2">
      <c r="B42" s="474"/>
      <c r="C42" s="475"/>
      <c r="E42" s="476"/>
      <c r="F42" s="477"/>
      <c r="H42" s="478"/>
      <c r="I42" s="479"/>
      <c r="K42" s="441"/>
      <c r="L42" s="441"/>
    </row>
    <row r="43" spans="2:14" ht="15" customHeight="1" x14ac:dyDescent="0.2">
      <c r="B43" s="448"/>
      <c r="C43" s="449"/>
      <c r="E43" s="452"/>
      <c r="F43" s="453"/>
      <c r="H43" s="460"/>
      <c r="I43" s="461"/>
      <c r="K43" s="441"/>
      <c r="L43" s="441"/>
    </row>
    <row r="44" spans="2:14" ht="19.95" customHeight="1" x14ac:dyDescent="0.2">
      <c r="B44" s="434"/>
      <c r="C44" s="434"/>
      <c r="E44" s="436"/>
      <c r="F44" s="436"/>
      <c r="H44" s="440"/>
      <c r="I44" s="440"/>
      <c r="K44" s="441"/>
      <c r="L44" s="441"/>
    </row>
    <row r="45" spans="2:14" ht="15" customHeight="1" x14ac:dyDescent="0.2">
      <c r="B45" s="473" t="s">
        <v>991</v>
      </c>
      <c r="C45" s="447"/>
      <c r="E45" s="469" t="s">
        <v>992</v>
      </c>
      <c r="F45" s="451"/>
      <c r="H45" s="440"/>
      <c r="I45" s="440"/>
      <c r="K45" s="441"/>
      <c r="L45" s="441"/>
    </row>
    <row r="46" spans="2:14" ht="15" customHeight="1" x14ac:dyDescent="0.2">
      <c r="B46" s="448"/>
      <c r="C46" s="449"/>
      <c r="E46" s="452"/>
      <c r="F46" s="453"/>
      <c r="H46" s="440"/>
      <c r="I46" s="440"/>
      <c r="K46" s="441"/>
      <c r="L46" s="441"/>
    </row>
    <row r="47" spans="2:14" ht="19.95" customHeight="1" x14ac:dyDescent="0.2">
      <c r="B47" s="434"/>
      <c r="C47" s="434"/>
      <c r="E47" s="436"/>
      <c r="F47" s="436"/>
      <c r="H47" s="440"/>
      <c r="I47" s="440"/>
      <c r="K47" s="441"/>
      <c r="L47" s="441"/>
    </row>
    <row r="48" spans="2:14" ht="15" customHeight="1" x14ac:dyDescent="0.2">
      <c r="B48" s="446" t="s">
        <v>993</v>
      </c>
      <c r="C48" s="447"/>
      <c r="E48" s="469" t="s">
        <v>994</v>
      </c>
      <c r="F48" s="451"/>
      <c r="H48" s="440"/>
      <c r="I48" s="440"/>
      <c r="K48" s="462" t="s">
        <v>982</v>
      </c>
      <c r="L48" s="463"/>
    </row>
    <row r="49" spans="2:12" ht="15" customHeight="1" x14ac:dyDescent="0.2">
      <c r="B49" s="448"/>
      <c r="C49" s="449"/>
      <c r="E49" s="452"/>
      <c r="F49" s="453"/>
      <c r="H49" s="440"/>
      <c r="I49" s="440"/>
      <c r="K49" s="464"/>
      <c r="L49" s="465"/>
    </row>
    <row r="50" spans="2:12" ht="19.95" customHeight="1" x14ac:dyDescent="0.2">
      <c r="B50" s="434"/>
      <c r="C50" s="434"/>
      <c r="E50" s="436"/>
      <c r="F50" s="436"/>
      <c r="H50" s="440"/>
      <c r="I50" s="440"/>
      <c r="K50" s="442"/>
      <c r="L50" s="442"/>
    </row>
    <row r="51" spans="2:12" ht="15" customHeight="1" x14ac:dyDescent="0.2">
      <c r="B51" s="473" t="s">
        <v>995</v>
      </c>
      <c r="C51" s="447"/>
      <c r="E51" s="469" t="s">
        <v>996</v>
      </c>
      <c r="F51" s="451"/>
      <c r="H51" s="440"/>
      <c r="I51" s="440"/>
      <c r="K51" s="442"/>
      <c r="L51" s="442"/>
    </row>
    <row r="52" spans="2:12" ht="15" customHeight="1" x14ac:dyDescent="0.2">
      <c r="B52" s="448"/>
      <c r="C52" s="449"/>
      <c r="E52" s="452"/>
      <c r="F52" s="453"/>
      <c r="H52" s="440"/>
      <c r="I52" s="440"/>
      <c r="K52" s="442"/>
      <c r="L52" s="442"/>
    </row>
    <row r="53" spans="2:12" ht="19.95" customHeight="1" x14ac:dyDescent="0.2">
      <c r="B53" s="434"/>
      <c r="C53" s="434"/>
      <c r="E53" s="435"/>
      <c r="F53" s="435"/>
      <c r="H53" s="439"/>
      <c r="I53" s="439"/>
      <c r="K53" s="441"/>
      <c r="L53" s="441"/>
    </row>
    <row r="54" spans="2:12" ht="15" customHeight="1" x14ac:dyDescent="0.2">
      <c r="B54" s="446" t="s">
        <v>997</v>
      </c>
      <c r="C54" s="466"/>
      <c r="E54" s="435"/>
      <c r="F54" s="435"/>
      <c r="H54" s="439"/>
      <c r="I54" s="439"/>
      <c r="K54" s="441"/>
      <c r="L54" s="441"/>
    </row>
    <row r="55" spans="2:12" ht="15" customHeight="1" x14ac:dyDescent="0.2">
      <c r="B55" s="467"/>
      <c r="C55" s="468"/>
      <c r="E55" s="435"/>
      <c r="F55" s="435"/>
      <c r="H55" s="439"/>
      <c r="I55" s="439"/>
      <c r="K55" s="441"/>
      <c r="L55" s="441"/>
    </row>
    <row r="56" spans="2:12" ht="19.95" customHeight="1" x14ac:dyDescent="0.2">
      <c r="B56" s="431"/>
      <c r="C56" s="431"/>
      <c r="E56" s="435"/>
      <c r="F56" s="435"/>
      <c r="H56" s="439"/>
      <c r="I56" s="439"/>
      <c r="K56" s="441"/>
      <c r="L56" s="441"/>
    </row>
    <row r="57" spans="2:12" ht="15" customHeight="1" x14ac:dyDescent="0.2">
      <c r="B57" s="446" t="s">
        <v>998</v>
      </c>
      <c r="C57" s="447"/>
      <c r="E57" s="469" t="s">
        <v>999</v>
      </c>
      <c r="F57" s="451"/>
      <c r="H57" s="458" t="s">
        <v>999</v>
      </c>
      <c r="I57" s="459"/>
      <c r="K57" s="441"/>
      <c r="L57" s="441"/>
    </row>
    <row r="58" spans="2:12" ht="15" customHeight="1" x14ac:dyDescent="0.2">
      <c r="B58" s="448"/>
      <c r="C58" s="449"/>
      <c r="E58" s="452"/>
      <c r="F58" s="453"/>
      <c r="H58" s="460"/>
      <c r="I58" s="461"/>
      <c r="K58" s="441"/>
      <c r="L58" s="441"/>
    </row>
    <row r="59" spans="2:12" ht="19.95" customHeight="1" x14ac:dyDescent="0.2">
      <c r="B59" s="431"/>
      <c r="C59" s="431"/>
      <c r="E59" s="435"/>
      <c r="F59" s="435"/>
      <c r="H59" s="439"/>
      <c r="I59" s="439"/>
      <c r="K59" s="441"/>
      <c r="L59" s="441"/>
    </row>
    <row r="60" spans="2:12" ht="15" customHeight="1" x14ac:dyDescent="0.2">
      <c r="B60" s="446" t="s">
        <v>1000</v>
      </c>
      <c r="C60" s="447"/>
      <c r="E60" s="450" t="s">
        <v>1001</v>
      </c>
      <c r="F60" s="470"/>
      <c r="H60" s="439"/>
      <c r="I60" s="439"/>
      <c r="K60" s="454" t="s">
        <v>1002</v>
      </c>
      <c r="L60" s="455"/>
    </row>
    <row r="61" spans="2:12" ht="15" customHeight="1" x14ac:dyDescent="0.2">
      <c r="B61" s="448"/>
      <c r="C61" s="449"/>
      <c r="E61" s="471"/>
      <c r="F61" s="472"/>
      <c r="H61" s="439"/>
      <c r="I61" s="439"/>
      <c r="K61" s="456"/>
      <c r="L61" s="457"/>
    </row>
    <row r="62" spans="2:12" ht="19.95" customHeight="1" x14ac:dyDescent="0.2">
      <c r="B62" s="431"/>
      <c r="C62" s="431"/>
      <c r="E62" s="435"/>
      <c r="F62" s="435"/>
      <c r="H62" s="439"/>
      <c r="I62" s="439"/>
      <c r="K62" s="441"/>
      <c r="L62" s="441"/>
    </row>
    <row r="63" spans="2:12" ht="19.95" customHeight="1" x14ac:dyDescent="0.2">
      <c r="B63" s="431"/>
      <c r="C63" s="431"/>
      <c r="E63" s="435"/>
      <c r="F63" s="435"/>
      <c r="H63" s="439"/>
      <c r="I63" s="439"/>
      <c r="K63" s="441"/>
      <c r="L63" s="441"/>
    </row>
    <row r="64" spans="2:12" ht="15" customHeight="1" x14ac:dyDescent="0.2">
      <c r="B64" s="446" t="s">
        <v>1003</v>
      </c>
      <c r="C64" s="447"/>
      <c r="E64" s="450" t="s">
        <v>1004</v>
      </c>
      <c r="F64" s="451"/>
      <c r="H64" s="439"/>
      <c r="I64" s="439"/>
      <c r="K64" s="441"/>
      <c r="L64" s="441"/>
    </row>
    <row r="65" spans="2:12" ht="15" customHeight="1" x14ac:dyDescent="0.2">
      <c r="B65" s="448"/>
      <c r="C65" s="449"/>
      <c r="E65" s="452"/>
      <c r="F65" s="453"/>
      <c r="H65" s="439"/>
      <c r="I65" s="439"/>
      <c r="K65" s="441"/>
      <c r="L65" s="441"/>
    </row>
    <row r="66" spans="2:12" ht="19.95" customHeight="1" x14ac:dyDescent="0.2">
      <c r="B66" s="431"/>
      <c r="C66" s="431"/>
      <c r="E66" s="435"/>
      <c r="F66" s="435"/>
      <c r="H66" s="439"/>
      <c r="I66" s="439"/>
      <c r="K66" s="441"/>
      <c r="L66" s="441"/>
    </row>
    <row r="67" spans="2:12" ht="15" customHeight="1" x14ac:dyDescent="0.2">
      <c r="B67" s="446" t="s">
        <v>1005</v>
      </c>
      <c r="C67" s="447"/>
      <c r="E67" s="450" t="s">
        <v>1006</v>
      </c>
      <c r="F67" s="451"/>
      <c r="H67" s="458" t="s">
        <v>1007</v>
      </c>
      <c r="I67" s="459"/>
      <c r="K67" s="462" t="s">
        <v>1008</v>
      </c>
      <c r="L67" s="463"/>
    </row>
    <row r="68" spans="2:12" ht="15" customHeight="1" x14ac:dyDescent="0.2">
      <c r="B68" s="448"/>
      <c r="C68" s="449"/>
      <c r="E68" s="452"/>
      <c r="F68" s="453"/>
      <c r="H68" s="460"/>
      <c r="I68" s="461"/>
      <c r="K68" s="464"/>
      <c r="L68" s="465"/>
    </row>
    <row r="69" spans="2:12" ht="15" customHeight="1" x14ac:dyDescent="0.2">
      <c r="B69" s="431"/>
      <c r="C69" s="431"/>
      <c r="E69" s="435"/>
      <c r="F69" s="435"/>
      <c r="H69" s="439"/>
      <c r="I69" s="439"/>
      <c r="K69" s="441"/>
      <c r="L69" s="441"/>
    </row>
    <row r="70" spans="2:12" ht="15" customHeight="1" x14ac:dyDescent="0.2">
      <c r="B70" s="446" t="s">
        <v>1009</v>
      </c>
      <c r="C70" s="447"/>
      <c r="E70" s="450" t="s">
        <v>1010</v>
      </c>
      <c r="F70" s="451"/>
      <c r="H70" s="439"/>
      <c r="I70" s="439"/>
      <c r="K70" s="441"/>
      <c r="L70" s="441"/>
    </row>
    <row r="71" spans="2:12" ht="15" customHeight="1" x14ac:dyDescent="0.2">
      <c r="B71" s="448"/>
      <c r="C71" s="449"/>
      <c r="E71" s="452"/>
      <c r="F71" s="453"/>
      <c r="H71" s="439"/>
      <c r="I71" s="439"/>
      <c r="K71" s="441"/>
      <c r="L71" s="441"/>
    </row>
  </sheetData>
  <mergeCells count="52">
    <mergeCell ref="B8:C9"/>
    <mergeCell ref="E8:F9"/>
    <mergeCell ref="K8:L9"/>
    <mergeCell ref="B1:K2"/>
    <mergeCell ref="B5:C6"/>
    <mergeCell ref="E5:F6"/>
    <mergeCell ref="H5:I6"/>
    <mergeCell ref="K5:L6"/>
    <mergeCell ref="E12:F13"/>
    <mergeCell ref="K12:L13"/>
    <mergeCell ref="B14:C15"/>
    <mergeCell ref="E14:F15"/>
    <mergeCell ref="B17:C20"/>
    <mergeCell ref="E17:F18"/>
    <mergeCell ref="H17:I18"/>
    <mergeCell ref="B22:C24"/>
    <mergeCell ref="E22:F23"/>
    <mergeCell ref="B26:C27"/>
    <mergeCell ref="E26:F27"/>
    <mergeCell ref="H26:I27"/>
    <mergeCell ref="B51:C52"/>
    <mergeCell ref="E51:F52"/>
    <mergeCell ref="K29:L30"/>
    <mergeCell ref="H31:I32"/>
    <mergeCell ref="B35:C36"/>
    <mergeCell ref="E35:F36"/>
    <mergeCell ref="B38:C39"/>
    <mergeCell ref="B41:C43"/>
    <mergeCell ref="E41:F43"/>
    <mergeCell ref="H41:I43"/>
    <mergeCell ref="B29:C32"/>
    <mergeCell ref="E29:F32"/>
    <mergeCell ref="B45:C46"/>
    <mergeCell ref="E45:F46"/>
    <mergeCell ref="B48:C49"/>
    <mergeCell ref="E48:F49"/>
    <mergeCell ref="K48:L49"/>
    <mergeCell ref="B54:C55"/>
    <mergeCell ref="B57:C58"/>
    <mergeCell ref="E57:F58"/>
    <mergeCell ref="H57:I58"/>
    <mergeCell ref="B60:C61"/>
    <mergeCell ref="E60:F61"/>
    <mergeCell ref="B70:C71"/>
    <mergeCell ref="E70:F71"/>
    <mergeCell ref="K60:L61"/>
    <mergeCell ref="B64:C65"/>
    <mergeCell ref="E64:F65"/>
    <mergeCell ref="B67:C68"/>
    <mergeCell ref="E67:F68"/>
    <mergeCell ref="H67:I68"/>
    <mergeCell ref="K67:L68"/>
  </mergeCells>
  <phoneticPr fontId="43"/>
  <pageMargins left="0.7" right="0.7" top="0.75" bottom="0.75" header="0.3" footer="0.3"/>
  <pageSetup paperSize="9" scale="77" orientation="portrait" horizontalDpi="1200" verticalDpi="1200" r:id="rId1"/>
  <headerFooter>
    <oddHeader>&amp;R
作成：2024/10/30</oddHeader>
    <oddFooter>&amp;R上田市多面的機能広域協定運営委員会事務局</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40C95-6D19-4772-89C6-78F9A828DAE8}">
  <sheetPr>
    <tabColor rgb="FFFFC000"/>
    <pageSetUpPr fitToPage="1"/>
  </sheetPr>
  <dimension ref="A1:R44"/>
  <sheetViews>
    <sheetView topLeftCell="A9" workbookViewId="0">
      <selection activeCell="G45" sqref="G45"/>
    </sheetView>
  </sheetViews>
  <sheetFormatPr defaultRowHeight="13.2" x14ac:dyDescent="0.2"/>
  <cols>
    <col min="1" max="1" width="4.77734375" style="428" customWidth="1"/>
    <col min="2" max="16384" width="8.88671875" style="428"/>
  </cols>
  <sheetData>
    <row r="1" spans="1:16" x14ac:dyDescent="0.2">
      <c r="B1" s="492" t="s">
        <v>1011</v>
      </c>
      <c r="C1" s="492"/>
      <c r="D1" s="492"/>
      <c r="E1" s="492"/>
      <c r="F1" s="492"/>
      <c r="G1" s="492"/>
      <c r="H1" s="492"/>
      <c r="I1" s="492"/>
      <c r="J1" s="492"/>
      <c r="K1" s="492"/>
      <c r="L1" s="492"/>
      <c r="M1" s="492"/>
      <c r="N1" s="492"/>
      <c r="O1" s="492"/>
      <c r="P1" s="492"/>
    </row>
    <row r="2" spans="1:16" x14ac:dyDescent="0.2">
      <c r="B2" s="492"/>
      <c r="C2" s="492"/>
      <c r="D2" s="492"/>
      <c r="E2" s="492"/>
      <c r="F2" s="492"/>
      <c r="G2" s="492"/>
      <c r="H2" s="492"/>
      <c r="I2" s="492"/>
      <c r="J2" s="492"/>
      <c r="K2" s="492"/>
      <c r="L2" s="492"/>
      <c r="M2" s="492"/>
      <c r="N2" s="492"/>
      <c r="O2" s="492"/>
      <c r="P2" s="492"/>
    </row>
    <row r="3" spans="1:16" ht="15" customHeight="1" x14ac:dyDescent="0.2">
      <c r="A3" s="576" t="s">
        <v>1012</v>
      </c>
      <c r="B3" s="576"/>
      <c r="C3" s="576"/>
      <c r="D3" s="576"/>
      <c r="E3" s="576" t="s">
        <v>1013</v>
      </c>
      <c r="F3" s="576"/>
      <c r="G3" s="576"/>
      <c r="H3" s="576"/>
      <c r="I3" s="576" t="s">
        <v>1014</v>
      </c>
      <c r="J3" s="576"/>
      <c r="K3" s="576"/>
      <c r="L3" s="576"/>
      <c r="M3" s="576"/>
      <c r="N3" s="576"/>
      <c r="O3" s="576" t="s">
        <v>1015</v>
      </c>
      <c r="P3" s="576"/>
    </row>
    <row r="4" spans="1:16" ht="15" customHeight="1" x14ac:dyDescent="0.2">
      <c r="A4" s="552" t="s">
        <v>1016</v>
      </c>
      <c r="B4" s="577" t="s">
        <v>1017</v>
      </c>
      <c r="C4" s="509"/>
      <c r="D4" s="509"/>
      <c r="E4" s="519" t="s">
        <v>1018</v>
      </c>
      <c r="F4" s="519"/>
      <c r="G4" s="519"/>
      <c r="H4" s="519"/>
      <c r="I4" s="519" t="s">
        <v>1019</v>
      </c>
      <c r="J4" s="519"/>
      <c r="K4" s="519"/>
      <c r="L4" s="519"/>
      <c r="M4" s="519"/>
      <c r="N4" s="519"/>
      <c r="O4" s="509" t="s">
        <v>1020</v>
      </c>
      <c r="P4" s="509"/>
    </row>
    <row r="5" spans="1:16" ht="15" customHeight="1" x14ac:dyDescent="0.2">
      <c r="A5" s="552"/>
      <c r="B5" s="509"/>
      <c r="C5" s="509"/>
      <c r="D5" s="509"/>
      <c r="E5" s="519" t="s">
        <v>1021</v>
      </c>
      <c r="F5" s="519"/>
      <c r="G5" s="519"/>
      <c r="H5" s="519"/>
      <c r="I5" s="519" t="s">
        <v>1022</v>
      </c>
      <c r="J5" s="519"/>
      <c r="K5" s="519"/>
      <c r="L5" s="519"/>
      <c r="M5" s="519"/>
      <c r="N5" s="519"/>
      <c r="O5" s="509"/>
      <c r="P5" s="509"/>
    </row>
    <row r="6" spans="1:16" ht="15" customHeight="1" x14ac:dyDescent="0.2">
      <c r="A6" s="552"/>
      <c r="B6" s="509"/>
      <c r="C6" s="509"/>
      <c r="D6" s="509"/>
      <c r="E6" s="519" t="s">
        <v>1023</v>
      </c>
      <c r="F6" s="519"/>
      <c r="G6" s="519"/>
      <c r="H6" s="519"/>
      <c r="I6" s="519" t="s">
        <v>1024</v>
      </c>
      <c r="J6" s="519"/>
      <c r="K6" s="519"/>
      <c r="L6" s="519"/>
      <c r="M6" s="519"/>
      <c r="N6" s="519"/>
      <c r="O6" s="509"/>
      <c r="P6" s="509"/>
    </row>
    <row r="7" spans="1:16" ht="15" customHeight="1" x14ac:dyDescent="0.2">
      <c r="A7" s="552"/>
      <c r="B7" s="509"/>
      <c r="C7" s="509"/>
      <c r="D7" s="509"/>
      <c r="E7" s="519" t="s">
        <v>1025</v>
      </c>
      <c r="F7" s="519"/>
      <c r="G7" s="519"/>
      <c r="H7" s="519"/>
      <c r="I7" s="519" t="s">
        <v>1026</v>
      </c>
      <c r="J7" s="519"/>
      <c r="K7" s="519"/>
      <c r="L7" s="519"/>
      <c r="M7" s="519"/>
      <c r="N7" s="519"/>
      <c r="O7" s="509"/>
      <c r="P7" s="509"/>
    </row>
    <row r="8" spans="1:16" ht="15" customHeight="1" x14ac:dyDescent="0.2">
      <c r="A8" s="552"/>
      <c r="B8" s="509"/>
      <c r="C8" s="509"/>
      <c r="D8" s="509"/>
      <c r="E8" s="519" t="s">
        <v>1027</v>
      </c>
      <c r="F8" s="519"/>
      <c r="G8" s="519"/>
      <c r="H8" s="519"/>
      <c r="I8" s="575" t="s">
        <v>1028</v>
      </c>
      <c r="J8" s="575"/>
      <c r="K8" s="575"/>
      <c r="L8" s="575"/>
      <c r="M8" s="575"/>
      <c r="N8" s="575"/>
      <c r="O8" s="509" t="s">
        <v>1029</v>
      </c>
      <c r="P8" s="509"/>
    </row>
    <row r="9" spans="1:16" ht="15" customHeight="1" x14ac:dyDescent="0.2">
      <c r="A9" s="552"/>
      <c r="B9" s="509"/>
      <c r="C9" s="509"/>
      <c r="D9" s="509"/>
      <c r="E9" s="519"/>
      <c r="F9" s="519"/>
      <c r="G9" s="519"/>
      <c r="H9" s="519"/>
      <c r="I9" s="575"/>
      <c r="J9" s="575"/>
      <c r="K9" s="575"/>
      <c r="L9" s="575"/>
      <c r="M9" s="575"/>
      <c r="N9" s="575"/>
      <c r="O9" s="509"/>
      <c r="P9" s="509"/>
    </row>
    <row r="10" spans="1:16" ht="15" customHeight="1" x14ac:dyDescent="0.2">
      <c r="A10" s="552"/>
      <c r="B10" s="509"/>
      <c r="C10" s="509"/>
      <c r="D10" s="509"/>
      <c r="E10" s="519" t="s">
        <v>1030</v>
      </c>
      <c r="F10" s="519"/>
      <c r="G10" s="519"/>
      <c r="H10" s="519"/>
      <c r="I10" s="520" t="s">
        <v>1031</v>
      </c>
      <c r="J10" s="520"/>
      <c r="K10" s="520"/>
      <c r="L10" s="520"/>
      <c r="M10" s="520"/>
      <c r="N10" s="520"/>
      <c r="O10" s="509" t="s">
        <v>1032</v>
      </c>
      <c r="P10" s="509"/>
    </row>
    <row r="11" spans="1:16" ht="15" customHeight="1" x14ac:dyDescent="0.2">
      <c r="A11" s="574" t="s">
        <v>1033</v>
      </c>
      <c r="B11" s="538" t="s">
        <v>1034</v>
      </c>
      <c r="C11" s="539"/>
      <c r="D11" s="540"/>
      <c r="E11" s="551" t="s">
        <v>1035</v>
      </c>
      <c r="F11" s="551"/>
      <c r="G11" s="551"/>
      <c r="H11" s="551"/>
      <c r="I11" s="531" t="s">
        <v>1036</v>
      </c>
      <c r="J11" s="531"/>
      <c r="K11" s="531"/>
      <c r="L11" s="531"/>
      <c r="M11" s="531"/>
      <c r="N11" s="531"/>
      <c r="O11" s="532" t="s">
        <v>1037</v>
      </c>
      <c r="P11" s="533"/>
    </row>
    <row r="12" spans="1:16" ht="15" customHeight="1" x14ac:dyDescent="0.2">
      <c r="A12" s="574"/>
      <c r="B12" s="544"/>
      <c r="C12" s="545"/>
      <c r="D12" s="546"/>
      <c r="E12" s="531" t="s">
        <v>1038</v>
      </c>
      <c r="F12" s="531"/>
      <c r="G12" s="531"/>
      <c r="H12" s="531"/>
      <c r="I12" s="531" t="s">
        <v>1039</v>
      </c>
      <c r="J12" s="531"/>
      <c r="K12" s="531"/>
      <c r="L12" s="531"/>
      <c r="M12" s="531"/>
      <c r="N12" s="531"/>
      <c r="O12" s="532" t="s">
        <v>1040</v>
      </c>
      <c r="P12" s="533"/>
    </row>
    <row r="13" spans="1:16" ht="15" customHeight="1" x14ac:dyDescent="0.2">
      <c r="A13" s="552" t="s">
        <v>1041</v>
      </c>
      <c r="B13" s="509" t="s">
        <v>1042</v>
      </c>
      <c r="C13" s="509"/>
      <c r="D13" s="509"/>
      <c r="E13" s="562" t="s">
        <v>1043</v>
      </c>
      <c r="F13" s="563"/>
      <c r="G13" s="563"/>
      <c r="H13" s="564"/>
      <c r="I13" s="568" t="s">
        <v>1044</v>
      </c>
      <c r="J13" s="569"/>
      <c r="K13" s="569"/>
      <c r="L13" s="569"/>
      <c r="M13" s="569"/>
      <c r="N13" s="570"/>
      <c r="O13" s="462" t="s">
        <v>1045</v>
      </c>
      <c r="P13" s="463"/>
    </row>
    <row r="14" spans="1:16" ht="15" customHeight="1" x14ac:dyDescent="0.2">
      <c r="A14" s="552"/>
      <c r="B14" s="509"/>
      <c r="C14" s="509"/>
      <c r="D14" s="509"/>
      <c r="E14" s="565"/>
      <c r="F14" s="566"/>
      <c r="G14" s="566"/>
      <c r="H14" s="567"/>
      <c r="I14" s="571"/>
      <c r="J14" s="572"/>
      <c r="K14" s="572"/>
      <c r="L14" s="572"/>
      <c r="M14" s="572"/>
      <c r="N14" s="573"/>
      <c r="O14" s="464"/>
      <c r="P14" s="465"/>
    </row>
    <row r="15" spans="1:16" ht="15" customHeight="1" x14ac:dyDescent="0.2">
      <c r="A15" s="523" t="s">
        <v>1046</v>
      </c>
      <c r="B15" s="525" t="s">
        <v>1047</v>
      </c>
      <c r="C15" s="526"/>
      <c r="D15" s="527"/>
      <c r="E15" s="553" t="s">
        <v>1048</v>
      </c>
      <c r="F15" s="554"/>
      <c r="G15" s="554"/>
      <c r="H15" s="555"/>
      <c r="I15" s="556" t="s">
        <v>1049</v>
      </c>
      <c r="J15" s="557"/>
      <c r="K15" s="557"/>
      <c r="L15" s="557"/>
      <c r="M15" s="557"/>
      <c r="N15" s="558"/>
      <c r="O15" s="532" t="s">
        <v>1050</v>
      </c>
      <c r="P15" s="533"/>
    </row>
    <row r="16" spans="1:16" ht="15" customHeight="1" x14ac:dyDescent="0.2">
      <c r="A16" s="537"/>
      <c r="B16" s="559"/>
      <c r="C16" s="560"/>
      <c r="D16" s="561"/>
      <c r="E16" s="553" t="s">
        <v>1051</v>
      </c>
      <c r="F16" s="554"/>
      <c r="G16" s="554"/>
      <c r="H16" s="555"/>
      <c r="I16" s="556" t="s">
        <v>1052</v>
      </c>
      <c r="J16" s="557"/>
      <c r="K16" s="557"/>
      <c r="L16" s="557"/>
      <c r="M16" s="557"/>
      <c r="N16" s="558"/>
      <c r="O16" s="532" t="s">
        <v>1053</v>
      </c>
      <c r="P16" s="533"/>
    </row>
    <row r="17" spans="1:16" ht="15" customHeight="1" x14ac:dyDescent="0.2">
      <c r="A17" s="537"/>
      <c r="B17" s="559"/>
      <c r="C17" s="560"/>
      <c r="D17" s="561"/>
      <c r="E17" s="553" t="s">
        <v>1054</v>
      </c>
      <c r="F17" s="554"/>
      <c r="G17" s="554"/>
      <c r="H17" s="555"/>
      <c r="I17" s="556" t="s">
        <v>1055</v>
      </c>
      <c r="J17" s="557"/>
      <c r="K17" s="557"/>
      <c r="L17" s="557"/>
      <c r="M17" s="557"/>
      <c r="N17" s="558"/>
      <c r="O17" s="532"/>
      <c r="P17" s="533"/>
    </row>
    <row r="18" spans="1:16" ht="15" customHeight="1" x14ac:dyDescent="0.2">
      <c r="A18" s="537"/>
      <c r="B18" s="559"/>
      <c r="C18" s="560"/>
      <c r="D18" s="561"/>
      <c r="E18" s="553" t="s">
        <v>1056</v>
      </c>
      <c r="F18" s="554"/>
      <c r="G18" s="554"/>
      <c r="H18" s="555"/>
      <c r="I18" s="556" t="s">
        <v>1057</v>
      </c>
      <c r="J18" s="557"/>
      <c r="K18" s="557"/>
      <c r="L18" s="557"/>
      <c r="M18" s="557"/>
      <c r="N18" s="558"/>
      <c r="O18" s="532"/>
      <c r="P18" s="533"/>
    </row>
    <row r="19" spans="1:16" ht="15" customHeight="1" x14ac:dyDescent="0.2">
      <c r="A19" s="537"/>
      <c r="B19" s="559"/>
      <c r="C19" s="560"/>
      <c r="D19" s="561"/>
      <c r="E19" s="531" t="s">
        <v>1058</v>
      </c>
      <c r="F19" s="531"/>
      <c r="G19" s="531"/>
      <c r="H19" s="531"/>
      <c r="I19" s="531" t="s">
        <v>1036</v>
      </c>
      <c r="J19" s="531"/>
      <c r="K19" s="531"/>
      <c r="L19" s="531"/>
      <c r="M19" s="531"/>
      <c r="N19" s="531"/>
      <c r="O19" s="532" t="s">
        <v>1059</v>
      </c>
      <c r="P19" s="533"/>
    </row>
    <row r="20" spans="1:16" ht="15" customHeight="1" x14ac:dyDescent="0.2">
      <c r="A20" s="524"/>
      <c r="B20" s="528"/>
      <c r="C20" s="529"/>
      <c r="D20" s="530"/>
      <c r="E20" s="531" t="s">
        <v>1060</v>
      </c>
      <c r="F20" s="531"/>
      <c r="G20" s="531"/>
      <c r="H20" s="531"/>
      <c r="I20" s="551" t="s">
        <v>1061</v>
      </c>
      <c r="J20" s="551"/>
      <c r="K20" s="551"/>
      <c r="L20" s="551"/>
      <c r="M20" s="551"/>
      <c r="N20" s="551"/>
      <c r="O20" s="532" t="s">
        <v>1062</v>
      </c>
      <c r="P20" s="533"/>
    </row>
    <row r="21" spans="1:16" ht="15" customHeight="1" x14ac:dyDescent="0.2">
      <c r="A21" s="552" t="s">
        <v>1063</v>
      </c>
      <c r="B21" s="509" t="s">
        <v>1064</v>
      </c>
      <c r="C21" s="509"/>
      <c r="D21" s="509"/>
      <c r="E21" s="519" t="s">
        <v>1065</v>
      </c>
      <c r="F21" s="519"/>
      <c r="G21" s="519"/>
      <c r="H21" s="519"/>
      <c r="I21" s="519" t="s">
        <v>1066</v>
      </c>
      <c r="J21" s="519"/>
      <c r="K21" s="519"/>
      <c r="L21" s="519"/>
      <c r="M21" s="519"/>
      <c r="N21" s="519"/>
      <c r="O21" s="521"/>
      <c r="P21" s="522"/>
    </row>
    <row r="22" spans="1:16" ht="15" customHeight="1" x14ac:dyDescent="0.2">
      <c r="A22" s="552"/>
      <c r="B22" s="509"/>
      <c r="C22" s="509"/>
      <c r="D22" s="509"/>
      <c r="E22" s="519" t="s">
        <v>1067</v>
      </c>
      <c r="F22" s="519"/>
      <c r="G22" s="519"/>
      <c r="H22" s="519"/>
      <c r="I22" s="519" t="s">
        <v>1066</v>
      </c>
      <c r="J22" s="519"/>
      <c r="K22" s="519"/>
      <c r="L22" s="519"/>
      <c r="M22" s="519"/>
      <c r="N22" s="519"/>
      <c r="O22" s="521"/>
      <c r="P22" s="522"/>
    </row>
    <row r="23" spans="1:16" ht="15" customHeight="1" x14ac:dyDescent="0.2">
      <c r="A23" s="552"/>
      <c r="B23" s="509"/>
      <c r="C23" s="509"/>
      <c r="D23" s="509"/>
      <c r="E23" s="519" t="s">
        <v>1068</v>
      </c>
      <c r="F23" s="519"/>
      <c r="G23" s="519"/>
      <c r="H23" s="519"/>
      <c r="I23" s="519" t="s">
        <v>1069</v>
      </c>
      <c r="J23" s="519"/>
      <c r="K23" s="519"/>
      <c r="L23" s="519"/>
      <c r="M23" s="519"/>
      <c r="N23" s="519"/>
      <c r="O23" s="509"/>
      <c r="P23" s="509"/>
    </row>
    <row r="24" spans="1:16" ht="15" customHeight="1" x14ac:dyDescent="0.2">
      <c r="A24" s="552"/>
      <c r="B24" s="509"/>
      <c r="C24" s="509"/>
      <c r="D24" s="509"/>
      <c r="E24" s="519" t="s">
        <v>1070</v>
      </c>
      <c r="F24" s="519"/>
      <c r="G24" s="519"/>
      <c r="H24" s="519"/>
      <c r="I24" s="519" t="s">
        <v>1071</v>
      </c>
      <c r="J24" s="519"/>
      <c r="K24" s="519"/>
      <c r="L24" s="519"/>
      <c r="M24" s="519"/>
      <c r="N24" s="519"/>
      <c r="O24" s="509"/>
      <c r="P24" s="509"/>
    </row>
    <row r="25" spans="1:16" ht="15" customHeight="1" x14ac:dyDescent="0.2">
      <c r="A25" s="523" t="s">
        <v>1072</v>
      </c>
      <c r="B25" s="525" t="s">
        <v>1073</v>
      </c>
      <c r="C25" s="526"/>
      <c r="D25" s="527"/>
      <c r="E25" s="531" t="s">
        <v>1074</v>
      </c>
      <c r="F25" s="531"/>
      <c r="G25" s="531"/>
      <c r="H25" s="531"/>
      <c r="I25" s="531" t="s">
        <v>1075</v>
      </c>
      <c r="J25" s="531"/>
      <c r="K25" s="531"/>
      <c r="L25" s="531"/>
      <c r="M25" s="531"/>
      <c r="N25" s="531"/>
      <c r="O25" s="550"/>
      <c r="P25" s="550"/>
    </row>
    <row r="26" spans="1:16" ht="15" customHeight="1" x14ac:dyDescent="0.2">
      <c r="A26" s="524"/>
      <c r="B26" s="528"/>
      <c r="C26" s="529"/>
      <c r="D26" s="530"/>
      <c r="E26" s="531" t="s">
        <v>1076</v>
      </c>
      <c r="F26" s="531"/>
      <c r="G26" s="531"/>
      <c r="H26" s="531"/>
      <c r="I26" s="531" t="s">
        <v>1071</v>
      </c>
      <c r="J26" s="531"/>
      <c r="K26" s="531"/>
      <c r="L26" s="531"/>
      <c r="M26" s="531"/>
      <c r="N26" s="531"/>
      <c r="O26" s="550"/>
      <c r="P26" s="550"/>
    </row>
    <row r="27" spans="1:16" ht="15" customHeight="1" x14ac:dyDescent="0.2">
      <c r="A27" s="511" t="s">
        <v>1077</v>
      </c>
      <c r="B27" s="462" t="s">
        <v>1078</v>
      </c>
      <c r="C27" s="514"/>
      <c r="D27" s="463"/>
      <c r="E27" s="534" t="s">
        <v>1079</v>
      </c>
      <c r="F27" s="535"/>
      <c r="G27" s="535"/>
      <c r="H27" s="536"/>
      <c r="I27" s="534" t="s">
        <v>1080</v>
      </c>
      <c r="J27" s="535"/>
      <c r="K27" s="535"/>
      <c r="L27" s="535"/>
      <c r="M27" s="535"/>
      <c r="N27" s="536"/>
      <c r="O27" s="521"/>
      <c r="P27" s="522"/>
    </row>
    <row r="28" spans="1:16" ht="15" customHeight="1" x14ac:dyDescent="0.2">
      <c r="A28" s="512"/>
      <c r="B28" s="515"/>
      <c r="C28" s="516"/>
      <c r="D28" s="517"/>
      <c r="E28" s="534" t="s">
        <v>1081</v>
      </c>
      <c r="F28" s="535"/>
      <c r="G28" s="535"/>
      <c r="H28" s="536"/>
      <c r="I28" s="534" t="s">
        <v>1082</v>
      </c>
      <c r="J28" s="535"/>
      <c r="K28" s="535"/>
      <c r="L28" s="535"/>
      <c r="M28" s="535"/>
      <c r="N28" s="536"/>
      <c r="O28" s="521" t="s">
        <v>1083</v>
      </c>
      <c r="P28" s="522"/>
    </row>
    <row r="29" spans="1:16" ht="15" customHeight="1" x14ac:dyDescent="0.2">
      <c r="A29" s="512"/>
      <c r="B29" s="515"/>
      <c r="C29" s="516"/>
      <c r="D29" s="517"/>
      <c r="E29" s="547" t="s">
        <v>1084</v>
      </c>
      <c r="F29" s="548"/>
      <c r="G29" s="548"/>
      <c r="H29" s="549"/>
      <c r="I29" s="519" t="s">
        <v>1085</v>
      </c>
      <c r="J29" s="519"/>
      <c r="K29" s="519"/>
      <c r="L29" s="519"/>
      <c r="M29" s="519"/>
      <c r="N29" s="519"/>
      <c r="O29" s="521" t="s">
        <v>1086</v>
      </c>
      <c r="P29" s="522"/>
    </row>
    <row r="30" spans="1:16" ht="15" customHeight="1" x14ac:dyDescent="0.2">
      <c r="A30" s="513"/>
      <c r="B30" s="464"/>
      <c r="C30" s="518"/>
      <c r="D30" s="465"/>
      <c r="E30" s="534" t="s">
        <v>1087</v>
      </c>
      <c r="F30" s="535"/>
      <c r="G30" s="535"/>
      <c r="H30" s="536"/>
      <c r="I30" s="534" t="s">
        <v>1088</v>
      </c>
      <c r="J30" s="535"/>
      <c r="K30" s="535"/>
      <c r="L30" s="535"/>
      <c r="M30" s="535"/>
      <c r="N30" s="536"/>
      <c r="O30" s="521"/>
      <c r="P30" s="522"/>
    </row>
    <row r="31" spans="1:16" ht="15" customHeight="1" x14ac:dyDescent="0.2">
      <c r="A31" s="523" t="s">
        <v>1089</v>
      </c>
      <c r="B31" s="538" t="s">
        <v>1090</v>
      </c>
      <c r="C31" s="539"/>
      <c r="D31" s="540"/>
      <c r="E31" s="531" t="s">
        <v>1091</v>
      </c>
      <c r="F31" s="531"/>
      <c r="G31" s="531"/>
      <c r="H31" s="531"/>
      <c r="I31" s="531" t="s">
        <v>1092</v>
      </c>
      <c r="J31" s="531"/>
      <c r="K31" s="531"/>
      <c r="L31" s="531"/>
      <c r="M31" s="531"/>
      <c r="N31" s="531"/>
      <c r="O31" s="532"/>
      <c r="P31" s="533"/>
    </row>
    <row r="32" spans="1:16" ht="15" customHeight="1" x14ac:dyDescent="0.2">
      <c r="A32" s="537"/>
      <c r="B32" s="541"/>
      <c r="C32" s="542"/>
      <c r="D32" s="543"/>
      <c r="E32" s="531" t="s">
        <v>1093</v>
      </c>
      <c r="F32" s="531"/>
      <c r="G32" s="531"/>
      <c r="H32" s="531"/>
      <c r="I32" s="531" t="s">
        <v>1075</v>
      </c>
      <c r="J32" s="531"/>
      <c r="K32" s="531"/>
      <c r="L32" s="531"/>
      <c r="M32" s="531"/>
      <c r="N32" s="531"/>
      <c r="O32" s="532"/>
      <c r="P32" s="533"/>
    </row>
    <row r="33" spans="1:18" ht="15" customHeight="1" x14ac:dyDescent="0.2">
      <c r="A33" s="537"/>
      <c r="B33" s="541"/>
      <c r="C33" s="542"/>
      <c r="D33" s="543"/>
      <c r="E33" s="531" t="s">
        <v>1094</v>
      </c>
      <c r="F33" s="531"/>
      <c r="G33" s="531"/>
      <c r="H33" s="531"/>
      <c r="I33" s="531" t="s">
        <v>1095</v>
      </c>
      <c r="J33" s="531"/>
      <c r="K33" s="531"/>
      <c r="L33" s="531"/>
      <c r="M33" s="531"/>
      <c r="N33" s="531"/>
      <c r="O33" s="532"/>
      <c r="P33" s="533"/>
    </row>
    <row r="34" spans="1:18" ht="15" customHeight="1" x14ac:dyDescent="0.2">
      <c r="A34" s="537"/>
      <c r="B34" s="541"/>
      <c r="C34" s="542"/>
      <c r="D34" s="543"/>
      <c r="E34" s="531" t="s">
        <v>1096</v>
      </c>
      <c r="F34" s="531"/>
      <c r="G34" s="531"/>
      <c r="H34" s="531"/>
      <c r="I34" s="531" t="s">
        <v>1075</v>
      </c>
      <c r="J34" s="531"/>
      <c r="K34" s="531"/>
      <c r="L34" s="531"/>
      <c r="M34" s="531"/>
      <c r="N34" s="531"/>
      <c r="O34" s="532"/>
      <c r="P34" s="533"/>
    </row>
    <row r="35" spans="1:18" ht="15" customHeight="1" x14ac:dyDescent="0.2">
      <c r="A35" s="524"/>
      <c r="B35" s="544"/>
      <c r="C35" s="545"/>
      <c r="D35" s="546"/>
      <c r="E35" s="531" t="s">
        <v>1097</v>
      </c>
      <c r="F35" s="531"/>
      <c r="G35" s="531"/>
      <c r="H35" s="531"/>
      <c r="I35" s="531" t="s">
        <v>1098</v>
      </c>
      <c r="J35" s="531"/>
      <c r="K35" s="531"/>
      <c r="L35" s="531"/>
      <c r="M35" s="531"/>
      <c r="N35" s="531"/>
      <c r="O35" s="532"/>
      <c r="P35" s="533"/>
    </row>
    <row r="36" spans="1:18" ht="15" customHeight="1" x14ac:dyDescent="0.2">
      <c r="A36" s="511" t="s">
        <v>1099</v>
      </c>
      <c r="B36" s="462" t="s">
        <v>1100</v>
      </c>
      <c r="C36" s="514"/>
      <c r="D36" s="463"/>
      <c r="E36" s="519" t="s">
        <v>1101</v>
      </c>
      <c r="F36" s="519"/>
      <c r="G36" s="519"/>
      <c r="H36" s="519"/>
      <c r="I36" s="519" t="s">
        <v>1102</v>
      </c>
      <c r="J36" s="519"/>
      <c r="K36" s="519"/>
      <c r="L36" s="519"/>
      <c r="M36" s="519"/>
      <c r="N36" s="519"/>
      <c r="O36" s="521" t="s">
        <v>1103</v>
      </c>
      <c r="P36" s="522"/>
    </row>
    <row r="37" spans="1:18" ht="15" customHeight="1" x14ac:dyDescent="0.2">
      <c r="A37" s="513"/>
      <c r="B37" s="464"/>
      <c r="C37" s="518"/>
      <c r="D37" s="465"/>
      <c r="E37" s="519" t="s">
        <v>1104</v>
      </c>
      <c r="F37" s="519"/>
      <c r="G37" s="519"/>
      <c r="H37" s="519"/>
      <c r="I37" s="519" t="s">
        <v>1105</v>
      </c>
      <c r="J37" s="519"/>
      <c r="K37" s="519"/>
      <c r="L37" s="519"/>
      <c r="M37" s="519"/>
      <c r="N37" s="519"/>
      <c r="O37" s="521" t="s">
        <v>1106</v>
      </c>
      <c r="P37" s="522"/>
    </row>
    <row r="38" spans="1:18" ht="15" customHeight="1" x14ac:dyDescent="0.2">
      <c r="A38" s="523" t="s">
        <v>1107</v>
      </c>
      <c r="B38" s="525" t="s">
        <v>1108</v>
      </c>
      <c r="C38" s="526"/>
      <c r="D38" s="527"/>
      <c r="E38" s="531" t="s">
        <v>1109</v>
      </c>
      <c r="F38" s="531"/>
      <c r="G38" s="531"/>
      <c r="H38" s="531"/>
      <c r="I38" s="531" t="s">
        <v>1110</v>
      </c>
      <c r="J38" s="531"/>
      <c r="K38" s="531"/>
      <c r="L38" s="531"/>
      <c r="M38" s="531"/>
      <c r="N38" s="531"/>
      <c r="O38" s="532"/>
      <c r="P38" s="533"/>
    </row>
    <row r="39" spans="1:18" ht="15" customHeight="1" x14ac:dyDescent="0.2">
      <c r="A39" s="524"/>
      <c r="B39" s="528"/>
      <c r="C39" s="529"/>
      <c r="D39" s="530"/>
      <c r="E39" s="531" t="s">
        <v>1111</v>
      </c>
      <c r="F39" s="531"/>
      <c r="G39" s="531"/>
      <c r="H39" s="531"/>
      <c r="I39" s="531" t="s">
        <v>1112</v>
      </c>
      <c r="J39" s="531"/>
      <c r="K39" s="531"/>
      <c r="L39" s="531"/>
      <c r="M39" s="531"/>
      <c r="N39" s="531"/>
      <c r="O39" s="532"/>
      <c r="P39" s="533"/>
    </row>
    <row r="40" spans="1:18" ht="15" customHeight="1" x14ac:dyDescent="0.2">
      <c r="A40" s="511" t="s">
        <v>1113</v>
      </c>
      <c r="B40" s="462" t="s">
        <v>1114</v>
      </c>
      <c r="C40" s="514"/>
      <c r="D40" s="463"/>
      <c r="E40" s="519" t="s">
        <v>1115</v>
      </c>
      <c r="F40" s="519"/>
      <c r="G40" s="519"/>
      <c r="H40" s="519"/>
      <c r="I40" s="520" t="s">
        <v>1116</v>
      </c>
      <c r="J40" s="520"/>
      <c r="K40" s="520"/>
      <c r="L40" s="520"/>
      <c r="M40" s="520"/>
      <c r="N40" s="520"/>
      <c r="O40" s="509"/>
      <c r="P40" s="509"/>
    </row>
    <row r="41" spans="1:18" ht="15" customHeight="1" x14ac:dyDescent="0.2">
      <c r="A41" s="512"/>
      <c r="B41" s="515"/>
      <c r="C41" s="516"/>
      <c r="D41" s="517"/>
      <c r="E41" s="519" t="s">
        <v>1094</v>
      </c>
      <c r="F41" s="519"/>
      <c r="G41" s="519"/>
      <c r="H41" s="519"/>
      <c r="I41" s="519" t="s">
        <v>1117</v>
      </c>
      <c r="J41" s="519"/>
      <c r="K41" s="519"/>
      <c r="L41" s="519"/>
      <c r="M41" s="519"/>
      <c r="N41" s="519"/>
      <c r="O41" s="509"/>
      <c r="P41" s="509"/>
    </row>
    <row r="42" spans="1:18" ht="15" customHeight="1" x14ac:dyDescent="0.2">
      <c r="A42" s="513"/>
      <c r="B42" s="464"/>
      <c r="C42" s="518"/>
      <c r="D42" s="465"/>
      <c r="E42" s="519" t="s">
        <v>1097</v>
      </c>
      <c r="F42" s="519"/>
      <c r="G42" s="519"/>
      <c r="H42" s="519"/>
      <c r="I42" s="519" t="s">
        <v>1118</v>
      </c>
      <c r="J42" s="519"/>
      <c r="K42" s="519"/>
      <c r="L42" s="519"/>
      <c r="M42" s="519"/>
      <c r="N42" s="519"/>
      <c r="O42" s="509"/>
      <c r="P42" s="509"/>
    </row>
    <row r="43" spans="1:18" ht="15" customHeight="1" x14ac:dyDescent="0.2">
      <c r="A43" s="444"/>
      <c r="B43" s="445"/>
      <c r="C43" s="445"/>
      <c r="D43" s="445"/>
      <c r="I43" s="510" t="s">
        <v>1119</v>
      </c>
      <c r="J43" s="510"/>
      <c r="K43" s="510"/>
      <c r="L43" s="510"/>
      <c r="M43" s="510"/>
      <c r="N43" s="510"/>
      <c r="O43" s="510"/>
      <c r="P43" s="510"/>
      <c r="Q43" s="510"/>
      <c r="R43" s="510"/>
    </row>
    <row r="44" spans="1:18" ht="15" customHeight="1" x14ac:dyDescent="0.2"/>
  </sheetData>
  <mergeCells count="139">
    <mergeCell ref="B1:P2"/>
    <mergeCell ref="A3:D3"/>
    <mergeCell ref="E3:H3"/>
    <mergeCell ref="I3:N3"/>
    <mergeCell ref="O3:P3"/>
    <mergeCell ref="A4:A10"/>
    <mergeCell ref="B4:D10"/>
    <mergeCell ref="E4:H4"/>
    <mergeCell ref="I4:N4"/>
    <mergeCell ref="O4:P4"/>
    <mergeCell ref="E7:H7"/>
    <mergeCell ref="I7:N7"/>
    <mergeCell ref="O7:P7"/>
    <mergeCell ref="E8:H9"/>
    <mergeCell ref="I8:N9"/>
    <mergeCell ref="O8:P9"/>
    <mergeCell ref="E5:H5"/>
    <mergeCell ref="I5:N5"/>
    <mergeCell ref="O5:P5"/>
    <mergeCell ref="E6:H6"/>
    <mergeCell ref="I6:N6"/>
    <mergeCell ref="O6:P6"/>
    <mergeCell ref="O12:P12"/>
    <mergeCell ref="A13:A14"/>
    <mergeCell ref="B13:D14"/>
    <mergeCell ref="E13:H14"/>
    <mergeCell ref="I13:N14"/>
    <mergeCell ref="O13:P14"/>
    <mergeCell ref="E10:H10"/>
    <mergeCell ref="I10:N10"/>
    <mergeCell ref="O10:P10"/>
    <mergeCell ref="A11:A12"/>
    <mergeCell ref="B11:D12"/>
    <mergeCell ref="E11:H11"/>
    <mergeCell ref="I11:N11"/>
    <mergeCell ref="O11:P11"/>
    <mergeCell ref="E12:H12"/>
    <mergeCell ref="I12:N12"/>
    <mergeCell ref="O17:P17"/>
    <mergeCell ref="E18:H18"/>
    <mergeCell ref="I18:N18"/>
    <mergeCell ref="O18:P18"/>
    <mergeCell ref="E19:H19"/>
    <mergeCell ref="I19:N19"/>
    <mergeCell ref="O19:P19"/>
    <mergeCell ref="A15:A20"/>
    <mergeCell ref="B15:D20"/>
    <mergeCell ref="E15:H15"/>
    <mergeCell ref="I15:N15"/>
    <mergeCell ref="O15:P15"/>
    <mergeCell ref="E16:H16"/>
    <mergeCell ref="I16:N16"/>
    <mergeCell ref="O16:P16"/>
    <mergeCell ref="E17:H17"/>
    <mergeCell ref="I17:N17"/>
    <mergeCell ref="E20:H20"/>
    <mergeCell ref="I20:N20"/>
    <mergeCell ref="O20:P20"/>
    <mergeCell ref="A21:A24"/>
    <mergeCell ref="B21:D24"/>
    <mergeCell ref="E21:H21"/>
    <mergeCell ref="I21:N21"/>
    <mergeCell ref="O21:P21"/>
    <mergeCell ref="E22:H22"/>
    <mergeCell ref="I22:N22"/>
    <mergeCell ref="A25:A26"/>
    <mergeCell ref="B25:D26"/>
    <mergeCell ref="E25:H25"/>
    <mergeCell ref="I25:N25"/>
    <mergeCell ref="O25:P25"/>
    <mergeCell ref="E26:H26"/>
    <mergeCell ref="I26:N26"/>
    <mergeCell ref="O26:P26"/>
    <mergeCell ref="O22:P22"/>
    <mergeCell ref="E23:H23"/>
    <mergeCell ref="I23:N23"/>
    <mergeCell ref="O23:P23"/>
    <mergeCell ref="E24:H24"/>
    <mergeCell ref="I24:N24"/>
    <mergeCell ref="O24:P24"/>
    <mergeCell ref="A27:A30"/>
    <mergeCell ref="B27:D30"/>
    <mergeCell ref="E27:H27"/>
    <mergeCell ref="I27:N27"/>
    <mergeCell ref="O27:P27"/>
    <mergeCell ref="E28:H28"/>
    <mergeCell ref="I28:N28"/>
    <mergeCell ref="O28:P28"/>
    <mergeCell ref="E29:H29"/>
    <mergeCell ref="I29:N29"/>
    <mergeCell ref="I32:N32"/>
    <mergeCell ref="O32:P32"/>
    <mergeCell ref="E33:H33"/>
    <mergeCell ref="I33:N33"/>
    <mergeCell ref="O33:P33"/>
    <mergeCell ref="E34:H34"/>
    <mergeCell ref="I34:N34"/>
    <mergeCell ref="O34:P34"/>
    <mergeCell ref="O29:P29"/>
    <mergeCell ref="E30:H30"/>
    <mergeCell ref="I30:N30"/>
    <mergeCell ref="O30:P30"/>
    <mergeCell ref="E31:H31"/>
    <mergeCell ref="I31:N31"/>
    <mergeCell ref="O31:P31"/>
    <mergeCell ref="E32:H32"/>
    <mergeCell ref="E35:H35"/>
    <mergeCell ref="I35:N35"/>
    <mergeCell ref="O35:P35"/>
    <mergeCell ref="A36:A37"/>
    <mergeCell ref="B36:D37"/>
    <mergeCell ref="E36:H36"/>
    <mergeCell ref="I36:N36"/>
    <mergeCell ref="O36:P36"/>
    <mergeCell ref="E37:H37"/>
    <mergeCell ref="I37:N37"/>
    <mergeCell ref="A31:A35"/>
    <mergeCell ref="B31:D35"/>
    <mergeCell ref="O37:P37"/>
    <mergeCell ref="A38:A39"/>
    <mergeCell ref="B38:D39"/>
    <mergeCell ref="E38:H38"/>
    <mergeCell ref="I38:N38"/>
    <mergeCell ref="O38:P38"/>
    <mergeCell ref="E39:H39"/>
    <mergeCell ref="I39:N39"/>
    <mergeCell ref="O39:P39"/>
    <mergeCell ref="O42:P42"/>
    <mergeCell ref="I43:R43"/>
    <mergeCell ref="A40:A42"/>
    <mergeCell ref="B40:D42"/>
    <mergeCell ref="E40:H40"/>
    <mergeCell ref="I40:N40"/>
    <mergeCell ref="O40:P40"/>
    <mergeCell ref="E41:H41"/>
    <mergeCell ref="I41:N41"/>
    <mergeCell ref="O41:P41"/>
    <mergeCell ref="E42:H42"/>
    <mergeCell ref="I42:N42"/>
  </mergeCells>
  <phoneticPr fontId="43"/>
  <pageMargins left="0.59055118110236215" right="0.19685039370078741" top="0.59055118110236215" bottom="0.39370078740157483" header="0.51181102362204722" footer="0.51181102362204722"/>
  <pageSetup paperSize="9" scale="87" fitToWidth="0" orientation="landscape" horizontalDpi="0" verticalDpi="0" r:id="rId1"/>
  <headerFooter>
    <oddHeader xml:space="preserve">&amp;R作成：2024/10/30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1C276-D9AE-415E-90E3-9A4A54FDFA8A}">
  <sheetPr>
    <tabColor indexed="14"/>
    <pageSetUpPr fitToPage="1"/>
  </sheetPr>
  <dimension ref="A1:AE348"/>
  <sheetViews>
    <sheetView topLeftCell="A33" workbookViewId="0">
      <selection activeCell="E68" sqref="E68"/>
    </sheetView>
  </sheetViews>
  <sheetFormatPr defaultColWidth="10.6640625" defaultRowHeight="15" customHeight="1" x14ac:dyDescent="0.2"/>
  <cols>
    <col min="1" max="1" width="2.6640625" style="43" customWidth="1"/>
    <col min="2" max="2" width="20.6640625" style="45" customWidth="1"/>
    <col min="3" max="3" width="18" style="45" customWidth="1"/>
    <col min="4" max="4" width="26.77734375" style="45" customWidth="1"/>
    <col min="5" max="5" width="29.6640625" style="43" customWidth="1"/>
    <col min="6" max="6" width="16.44140625" style="43" customWidth="1"/>
    <col min="7" max="7" width="16.33203125" style="43" customWidth="1"/>
    <col min="8" max="8" width="14.109375" style="43" customWidth="1"/>
    <col min="9" max="9" width="22.44140625" style="43" bestFit="1" customWidth="1"/>
    <col min="10" max="10" width="19.21875" style="43" customWidth="1"/>
    <col min="11" max="31" width="10.6640625" style="43" bestFit="1" customWidth="1"/>
    <col min="32" max="16384" width="10.6640625" style="45"/>
  </cols>
  <sheetData>
    <row r="1" spans="1:18" ht="15" customHeight="1" x14ac:dyDescent="0.2">
      <c r="B1" s="304"/>
      <c r="C1" s="304"/>
      <c r="D1" s="304"/>
    </row>
    <row r="2" spans="1:18" s="45" customFormat="1" ht="19.95" hidden="1" customHeight="1" x14ac:dyDescent="0.2">
      <c r="A2" s="43"/>
      <c r="B2" s="632" t="s">
        <v>21</v>
      </c>
      <c r="C2" s="632"/>
      <c r="D2" s="632"/>
      <c r="E2" s="44"/>
      <c r="F2" s="44"/>
    </row>
    <row r="3" spans="1:18" s="45" customFormat="1" ht="7.5" hidden="1" customHeight="1" x14ac:dyDescent="0.2">
      <c r="A3" s="43"/>
      <c r="B3" s="92"/>
      <c r="C3" s="93"/>
      <c r="D3" s="93"/>
      <c r="E3" s="44"/>
      <c r="F3" s="44"/>
    </row>
    <row r="4" spans="1:18" s="45" customFormat="1" ht="18" hidden="1" customHeight="1" x14ac:dyDescent="0.2">
      <c r="A4" s="43"/>
      <c r="B4" s="633" t="s">
        <v>22</v>
      </c>
      <c r="C4" s="632"/>
      <c r="D4" s="632"/>
      <c r="E4" s="44"/>
      <c r="F4" s="44"/>
    </row>
    <row r="5" spans="1:18" s="45" customFormat="1" ht="6.75" hidden="1" customHeight="1" x14ac:dyDescent="0.2">
      <c r="A5" s="43"/>
      <c r="B5" s="55"/>
      <c r="C5" s="52"/>
      <c r="D5" s="52"/>
      <c r="E5" s="44"/>
      <c r="F5" s="44"/>
    </row>
    <row r="6" spans="1:18" s="45" customFormat="1" ht="18" hidden="1" customHeight="1" x14ac:dyDescent="0.2">
      <c r="A6" s="43"/>
      <c r="B6" s="634" t="s">
        <v>23</v>
      </c>
      <c r="C6" s="635"/>
      <c r="D6" s="635"/>
      <c r="E6" s="44"/>
      <c r="F6" s="44"/>
    </row>
    <row r="7" spans="1:18" s="45" customFormat="1" ht="9" hidden="1" customHeight="1" x14ac:dyDescent="0.2">
      <c r="A7" s="43"/>
      <c r="B7" s="55"/>
      <c r="C7" s="52"/>
      <c r="D7" s="52"/>
      <c r="E7" s="44"/>
      <c r="F7" s="44"/>
    </row>
    <row r="8" spans="1:18" s="45" customFormat="1" ht="22.2" hidden="1" customHeight="1" x14ac:dyDescent="0.2">
      <c r="A8" s="43"/>
      <c r="B8" s="634" t="s">
        <v>24</v>
      </c>
      <c r="C8" s="635"/>
      <c r="D8" s="635"/>
      <c r="E8" s="44"/>
      <c r="F8" s="44"/>
    </row>
    <row r="9" spans="1:18" s="45" customFormat="1" ht="23.4" hidden="1" customHeight="1" x14ac:dyDescent="0.2">
      <c r="A9" s="43"/>
      <c r="B9" s="44"/>
      <c r="C9" s="44"/>
      <c r="D9" s="44"/>
      <c r="E9" s="44"/>
    </row>
    <row r="10" spans="1:18" s="45" customFormat="1" ht="40.200000000000003" customHeight="1" x14ac:dyDescent="0.2">
      <c r="A10" s="235" t="s">
        <v>426</v>
      </c>
      <c r="B10" s="371"/>
      <c r="C10" s="370"/>
      <c r="D10" s="235"/>
      <c r="E10" s="235"/>
      <c r="F10" s="581" t="s">
        <v>427</v>
      </c>
      <c r="G10" s="304"/>
      <c r="H10" s="304"/>
      <c r="I10" s="304"/>
      <c r="J10" s="304"/>
      <c r="K10" s="304"/>
      <c r="L10" s="304"/>
      <c r="M10" s="304"/>
      <c r="N10" s="304"/>
      <c r="O10" s="304"/>
      <c r="P10" s="304"/>
      <c r="Q10" s="304"/>
    </row>
    <row r="11" spans="1:18" s="45" customFormat="1" ht="11.4" customHeight="1" x14ac:dyDescent="0.2">
      <c r="A11" s="43"/>
      <c r="B11" s="44"/>
      <c r="C11" s="44"/>
      <c r="D11" s="44"/>
      <c r="E11" s="44"/>
      <c r="F11" s="581"/>
      <c r="G11" s="304"/>
      <c r="H11" s="304"/>
      <c r="I11" s="304"/>
      <c r="J11" s="304"/>
      <c r="K11" s="304"/>
      <c r="L11" s="304"/>
      <c r="M11" s="304"/>
      <c r="N11" s="304"/>
      <c r="O11" s="304"/>
      <c r="P11" s="304"/>
      <c r="Q11" s="304"/>
    </row>
    <row r="12" spans="1:18" s="45" customFormat="1" ht="24.9" customHeight="1" x14ac:dyDescent="0.2">
      <c r="A12" s="43"/>
      <c r="B12" s="55" t="s">
        <v>25</v>
      </c>
      <c r="C12" s="44"/>
      <c r="D12" s="44"/>
      <c r="E12" s="44"/>
      <c r="F12" s="581"/>
      <c r="G12" s="304"/>
      <c r="H12" s="304"/>
      <c r="I12" s="304"/>
      <c r="J12" s="304"/>
      <c r="K12" s="304"/>
      <c r="L12" s="304"/>
      <c r="M12" s="304"/>
      <c r="N12" s="304"/>
      <c r="O12" s="304"/>
      <c r="P12" s="304"/>
      <c r="Q12" s="304"/>
    </row>
    <row r="13" spans="1:18" s="45" customFormat="1" ht="21.75" customHeight="1" x14ac:dyDescent="0.2">
      <c r="A13" s="43"/>
      <c r="B13" s="249" t="s">
        <v>26</v>
      </c>
      <c r="C13" s="608" t="s">
        <v>504</v>
      </c>
      <c r="D13" s="608"/>
      <c r="E13" s="267" t="s">
        <v>507</v>
      </c>
      <c r="F13" s="44"/>
      <c r="G13" s="304"/>
      <c r="H13" s="304"/>
      <c r="I13" s="304"/>
      <c r="J13" s="304"/>
      <c r="K13" s="304"/>
      <c r="L13" s="304"/>
      <c r="M13" s="304"/>
      <c r="N13" s="304"/>
      <c r="O13" s="304"/>
      <c r="P13" s="304"/>
      <c r="Q13" s="304"/>
      <c r="R13" s="304"/>
    </row>
    <row r="14" spans="1:18" ht="20.100000000000001" customHeight="1" x14ac:dyDescent="0.2">
      <c r="B14" s="249" t="s">
        <v>27</v>
      </c>
      <c r="C14" s="618" t="s">
        <v>505</v>
      </c>
      <c r="D14" s="619"/>
      <c r="E14" s="320" t="s">
        <v>510</v>
      </c>
    </row>
    <row r="15" spans="1:18" ht="20.100000000000001" customHeight="1" x14ac:dyDescent="0.2">
      <c r="B15" s="249" t="s">
        <v>28</v>
      </c>
      <c r="C15" s="618" t="s">
        <v>425</v>
      </c>
      <c r="D15" s="619"/>
      <c r="G15" s="304"/>
    </row>
    <row r="16" spans="1:18" ht="20.100000000000001" customHeight="1" x14ac:dyDescent="0.2">
      <c r="B16" s="249" t="s">
        <v>29</v>
      </c>
      <c r="C16" s="618" t="s">
        <v>506</v>
      </c>
      <c r="D16" s="619"/>
    </row>
    <row r="17" spans="2:13" ht="20.100000000000001" customHeight="1" x14ac:dyDescent="0.2">
      <c r="B17" s="249" t="s">
        <v>30</v>
      </c>
      <c r="C17" s="608" t="s">
        <v>840</v>
      </c>
      <c r="D17" s="608"/>
      <c r="M17" s="304"/>
    </row>
    <row r="18" spans="2:13" ht="20.100000000000001" customHeight="1" x14ac:dyDescent="0.2">
      <c r="B18" s="253" t="s">
        <v>718</v>
      </c>
      <c r="C18" s="337"/>
      <c r="D18" s="266" t="s">
        <v>31</v>
      </c>
    </row>
    <row r="19" spans="2:13" ht="26.25" customHeight="1" x14ac:dyDescent="0.2">
      <c r="B19" s="55" t="s">
        <v>32</v>
      </c>
      <c r="C19" s="43"/>
      <c r="D19" s="43"/>
    </row>
    <row r="20" spans="2:13" ht="20.100000000000001" customHeight="1" x14ac:dyDescent="0.2">
      <c r="B20" s="242" t="s">
        <v>33</v>
      </c>
      <c r="C20" s="609" t="s">
        <v>32</v>
      </c>
      <c r="D20" s="609"/>
      <c r="E20" s="610"/>
    </row>
    <row r="21" spans="2:13" ht="20.100000000000001" customHeight="1" x14ac:dyDescent="0.2">
      <c r="B21" s="265" t="s">
        <v>416</v>
      </c>
      <c r="C21" s="611" t="s">
        <v>854</v>
      </c>
      <c r="D21" s="612"/>
      <c r="E21" s="613"/>
    </row>
    <row r="22" spans="2:13" ht="20.100000000000001" customHeight="1" x14ac:dyDescent="0.2">
      <c r="B22" s="252" t="s">
        <v>34</v>
      </c>
      <c r="C22" s="614" t="s">
        <v>747</v>
      </c>
      <c r="D22" s="614"/>
      <c r="E22" s="615"/>
    </row>
    <row r="23" spans="2:13" ht="30.75" customHeight="1" x14ac:dyDescent="0.2">
      <c r="B23" s="55" t="s">
        <v>35</v>
      </c>
      <c r="C23" s="43"/>
      <c r="D23" s="43"/>
    </row>
    <row r="24" spans="2:13" ht="20.100000000000001" customHeight="1" x14ac:dyDescent="0.2">
      <c r="B24" s="265" t="s">
        <v>502</v>
      </c>
      <c r="C24" s="616" t="s">
        <v>512</v>
      </c>
      <c r="D24" s="617"/>
      <c r="E24" s="345" t="s">
        <v>688</v>
      </c>
      <c r="F24" s="346"/>
      <c r="G24" s="346"/>
      <c r="H24" s="346"/>
      <c r="I24" s="346"/>
    </row>
    <row r="25" spans="2:13" ht="20.100000000000001" customHeight="1" x14ac:dyDescent="0.2">
      <c r="B25" s="70" t="s">
        <v>438</v>
      </c>
      <c r="C25" s="616" t="s">
        <v>511</v>
      </c>
      <c r="D25" s="617"/>
      <c r="E25" s="345" t="s">
        <v>689</v>
      </c>
      <c r="F25" s="346"/>
    </row>
    <row r="26" spans="2:13" ht="20.100000000000001" customHeight="1" x14ac:dyDescent="0.2">
      <c r="B26" s="70" t="s">
        <v>37</v>
      </c>
      <c r="C26" s="606" t="s">
        <v>38</v>
      </c>
      <c r="D26" s="607"/>
    </row>
    <row r="27" spans="2:13" ht="20.100000000000001" customHeight="1" x14ac:dyDescent="0.2">
      <c r="B27" s="70" t="str">
        <f>IF(B21="○","設計金額(税込)",IF(B22="○","概算工事費(税込)","設計金額又は概算工事費(税込)"))</f>
        <v>設計金額(税込)</v>
      </c>
      <c r="C27" s="56">
        <v>1155000</v>
      </c>
      <c r="D27" s="321" t="s">
        <v>503</v>
      </c>
      <c r="E27" s="345" t="s">
        <v>690</v>
      </c>
      <c r="F27" s="346"/>
      <c r="G27" s="346"/>
    </row>
    <row r="28" spans="2:13" ht="20.100000000000001" customHeight="1" x14ac:dyDescent="0.2">
      <c r="B28" s="70" t="s">
        <v>916</v>
      </c>
      <c r="C28" s="642" t="str">
        <f>IF(C27&lt;=0,"",IF(C27&lt;100000,"１者以上",IF(AND(C27&gt;=100000,C27&lt;500000),"２者以上",IF(C27&gt;=500000,"３者以上"))))</f>
        <v>３者以上</v>
      </c>
      <c r="D28" s="643"/>
      <c r="E28" s="345" t="s">
        <v>592</v>
      </c>
      <c r="F28" s="346"/>
      <c r="G28" s="346"/>
    </row>
    <row r="29" spans="2:13" ht="20.100000000000001" customHeight="1" x14ac:dyDescent="0.2">
      <c r="B29" s="70" t="s">
        <v>39</v>
      </c>
      <c r="C29" s="622"/>
      <c r="D29" s="623"/>
      <c r="E29" s="345" t="s">
        <v>611</v>
      </c>
      <c r="F29" s="346"/>
      <c r="G29" s="346"/>
      <c r="H29" s="346"/>
      <c r="I29" s="346"/>
    </row>
    <row r="30" spans="2:13" ht="20.100000000000001" customHeight="1" x14ac:dyDescent="0.2">
      <c r="B30" s="70" t="s">
        <v>40</v>
      </c>
      <c r="C30" s="620"/>
      <c r="D30" s="621"/>
      <c r="E30" s="345" t="s">
        <v>750</v>
      </c>
      <c r="F30" s="346"/>
      <c r="G30" s="346"/>
      <c r="H30" s="346"/>
      <c r="I30" s="346"/>
    </row>
    <row r="31" spans="2:13" ht="28.5" customHeight="1" x14ac:dyDescent="0.2">
      <c r="B31" s="58" t="s">
        <v>525</v>
      </c>
      <c r="C31" s="43"/>
      <c r="D31" s="43"/>
    </row>
    <row r="32" spans="2:13" ht="20.100000000000001" customHeight="1" x14ac:dyDescent="0.2">
      <c r="B32" s="70"/>
      <c r="C32" s="238" t="s">
        <v>41</v>
      </c>
      <c r="D32" s="239" t="s">
        <v>274</v>
      </c>
      <c r="E32" s="240" t="s">
        <v>43</v>
      </c>
    </row>
    <row r="33" spans="2:6" ht="20.100000000000001" customHeight="1" x14ac:dyDescent="0.2">
      <c r="B33" s="597" t="s">
        <v>44</v>
      </c>
      <c r="C33" s="65" t="s">
        <v>522</v>
      </c>
      <c r="D33" s="114" t="s">
        <v>527</v>
      </c>
      <c r="E33" s="65" t="s">
        <v>530</v>
      </c>
    </row>
    <row r="34" spans="2:6" ht="20.100000000000001" customHeight="1" x14ac:dyDescent="0.2">
      <c r="B34" s="598"/>
      <c r="C34" s="65" t="s">
        <v>523</v>
      </c>
      <c r="D34" s="114" t="s">
        <v>528</v>
      </c>
      <c r="E34" s="65" t="s">
        <v>531</v>
      </c>
    </row>
    <row r="35" spans="2:6" ht="20.100000000000001" customHeight="1" x14ac:dyDescent="0.2">
      <c r="B35" s="598"/>
      <c r="C35" s="65" t="s">
        <v>524</v>
      </c>
      <c r="D35" s="114" t="s">
        <v>529</v>
      </c>
      <c r="E35" s="65" t="s">
        <v>532</v>
      </c>
    </row>
    <row r="36" spans="2:6" ht="20.100000000000001" customHeight="1" x14ac:dyDescent="0.2">
      <c r="B36" s="598"/>
      <c r="C36" s="65"/>
      <c r="D36" s="114"/>
      <c r="E36" s="65"/>
    </row>
    <row r="37" spans="2:6" ht="20.100000000000001" customHeight="1" x14ac:dyDescent="0.2">
      <c r="B37" s="106" t="str">
        <f>CONCATENATE("※業者数","　",C28,"を記入する")</f>
        <v>※業者数　３者以上を記入する</v>
      </c>
      <c r="C37" s="65"/>
      <c r="D37" s="114"/>
      <c r="E37" s="65"/>
    </row>
    <row r="38" spans="2:6" ht="27.75" customHeight="1" x14ac:dyDescent="0.2">
      <c r="B38" s="55" t="s">
        <v>919</v>
      </c>
      <c r="C38" s="43"/>
      <c r="D38" s="43"/>
    </row>
    <row r="39" spans="2:6" ht="21" customHeight="1" x14ac:dyDescent="0.2">
      <c r="B39" s="49" t="s">
        <v>45</v>
      </c>
      <c r="C39" s="602" t="s">
        <v>518</v>
      </c>
      <c r="D39" s="603"/>
      <c r="E39" s="345" t="s">
        <v>691</v>
      </c>
      <c r="F39" s="346"/>
    </row>
    <row r="40" spans="2:6" ht="21" customHeight="1" x14ac:dyDescent="0.2">
      <c r="B40" s="48" t="s">
        <v>46</v>
      </c>
      <c r="C40" s="604" t="s">
        <v>519</v>
      </c>
      <c r="D40" s="605"/>
      <c r="E40" s="345" t="s">
        <v>692</v>
      </c>
      <c r="F40" s="346"/>
    </row>
    <row r="41" spans="2:6" ht="21" customHeight="1" x14ac:dyDescent="0.2">
      <c r="B41" s="625" t="s">
        <v>286</v>
      </c>
      <c r="C41" s="87" t="s">
        <v>415</v>
      </c>
      <c r="D41" s="599" t="s">
        <v>47</v>
      </c>
    </row>
    <row r="42" spans="2:6" ht="21" customHeight="1" x14ac:dyDescent="0.2">
      <c r="B42" s="640"/>
      <c r="C42" s="87" t="s">
        <v>417</v>
      </c>
      <c r="D42" s="600"/>
    </row>
    <row r="43" spans="2:6" ht="21" customHeight="1" x14ac:dyDescent="0.2">
      <c r="B43" s="630"/>
      <c r="C43" s="87" t="s">
        <v>373</v>
      </c>
      <c r="D43" s="600"/>
    </row>
    <row r="44" spans="2:6" ht="21" customHeight="1" x14ac:dyDescent="0.2">
      <c r="B44" s="630"/>
      <c r="C44" s="87" t="s">
        <v>418</v>
      </c>
      <c r="D44" s="600"/>
    </row>
    <row r="45" spans="2:6" ht="21" customHeight="1" x14ac:dyDescent="0.2">
      <c r="B45" s="630"/>
      <c r="C45" s="129" t="s">
        <v>385</v>
      </c>
      <c r="D45" s="600"/>
    </row>
    <row r="46" spans="2:6" ht="21" customHeight="1" x14ac:dyDescent="0.2">
      <c r="B46" s="630"/>
      <c r="C46" s="129"/>
      <c r="D46" s="600"/>
    </row>
    <row r="47" spans="2:6" ht="21" customHeight="1" x14ac:dyDescent="0.2">
      <c r="B47" s="630"/>
      <c r="C47" s="87"/>
      <c r="D47" s="600"/>
    </row>
    <row r="48" spans="2:6" ht="21" customHeight="1" x14ac:dyDescent="0.2">
      <c r="B48" s="630"/>
      <c r="C48" s="87"/>
      <c r="D48" s="600"/>
    </row>
    <row r="49" spans="2:10" ht="21" customHeight="1" x14ac:dyDescent="0.2">
      <c r="B49" s="630"/>
      <c r="C49" s="87"/>
      <c r="D49" s="600"/>
    </row>
    <row r="50" spans="2:10" ht="21" customHeight="1" x14ac:dyDescent="0.2">
      <c r="B50" s="641"/>
      <c r="C50" s="87"/>
      <c r="D50" s="601"/>
    </row>
    <row r="51" spans="2:10" ht="21.75" customHeight="1" x14ac:dyDescent="0.2">
      <c r="B51" s="637" t="str">
        <f>IF(B21="○","設計金額",IF(B22="○","概算工事費","設計金額又は概算工事費"))</f>
        <v>設計金額</v>
      </c>
      <c r="C51" s="250" t="s">
        <v>400</v>
      </c>
      <c r="D51" s="311">
        <f>+D52+D53</f>
        <v>1155000</v>
      </c>
      <c r="E51" s="111" t="s">
        <v>31</v>
      </c>
    </row>
    <row r="52" spans="2:10" ht="21.75" customHeight="1" x14ac:dyDescent="0.2">
      <c r="B52" s="638" t="str">
        <f>IF(B34="○","設計金額",IF(B37="○","概算工事費","設計金額又は概算工事費"))</f>
        <v>設計金額又は概算工事費</v>
      </c>
      <c r="C52" s="250" t="s">
        <v>508</v>
      </c>
      <c r="D52" s="113">
        <v>1050000</v>
      </c>
      <c r="E52" s="111" t="s">
        <v>31</v>
      </c>
    </row>
    <row r="53" spans="2:10" ht="21.75" customHeight="1" x14ac:dyDescent="0.2">
      <c r="B53" s="639" t="str">
        <f>IF(B37="○","設計金額",IF(B38="○","概算工事費","設計金額又は概算工事費"))</f>
        <v>設計金額又は概算工事費</v>
      </c>
      <c r="C53" s="250" t="str">
        <f>IF(B21="○","消費税額",IF(B22="○","消費税額","消費税額"))</f>
        <v>消費税額</v>
      </c>
      <c r="D53" s="311">
        <f>+D52*0.1</f>
        <v>105000</v>
      </c>
      <c r="E53" s="112" t="s">
        <v>31</v>
      </c>
      <c r="G53" s="55" t="s">
        <v>698</v>
      </c>
      <c r="H53" s="345" t="s">
        <v>704</v>
      </c>
      <c r="I53" s="346"/>
      <c r="J53" s="346"/>
    </row>
    <row r="54" spans="2:10" ht="18" customHeight="1" x14ac:dyDescent="0.2">
      <c r="B54" s="625" t="s">
        <v>433</v>
      </c>
      <c r="C54" s="587" t="s">
        <v>437</v>
      </c>
      <c r="D54" s="588"/>
      <c r="E54" s="241" t="s">
        <v>48</v>
      </c>
      <c r="F54" s="248"/>
      <c r="G54" s="578" t="s">
        <v>699</v>
      </c>
      <c r="H54" s="315">
        <v>6</v>
      </c>
      <c r="I54" s="83" t="s">
        <v>62</v>
      </c>
      <c r="J54" s="43" t="str">
        <f>CONCATENATE("令和",H54,"年",H55,"月",H56,"日")</f>
        <v>令和6年9月15日</v>
      </c>
    </row>
    <row r="55" spans="2:10" ht="18" customHeight="1" x14ac:dyDescent="0.2">
      <c r="B55" s="630"/>
      <c r="C55" s="587"/>
      <c r="D55" s="588"/>
      <c r="E55" s="248" t="s">
        <v>428</v>
      </c>
      <c r="F55" s="248"/>
      <c r="G55" s="578"/>
      <c r="H55" s="315">
        <v>9</v>
      </c>
      <c r="I55" s="83" t="s">
        <v>63</v>
      </c>
    </row>
    <row r="56" spans="2:10" ht="18" customHeight="1" x14ac:dyDescent="0.2">
      <c r="B56" s="630"/>
      <c r="C56" s="587"/>
      <c r="D56" s="588"/>
      <c r="E56" s="248" t="s">
        <v>431</v>
      </c>
      <c r="F56" s="248"/>
      <c r="G56" s="578"/>
      <c r="H56" s="315">
        <v>15</v>
      </c>
      <c r="I56" s="83" t="s">
        <v>64</v>
      </c>
    </row>
    <row r="57" spans="2:10" ht="18" customHeight="1" x14ac:dyDescent="0.2">
      <c r="B57" s="630"/>
      <c r="C57" s="587"/>
      <c r="D57" s="588"/>
      <c r="E57" s="248" t="s">
        <v>432</v>
      </c>
      <c r="F57" s="248"/>
      <c r="G57" s="357"/>
      <c r="H57" s="358"/>
    </row>
    <row r="58" spans="2:10" ht="18" customHeight="1" x14ac:dyDescent="0.2">
      <c r="B58" s="630"/>
      <c r="C58" s="587"/>
      <c r="D58" s="588"/>
      <c r="E58" s="248" t="s">
        <v>430</v>
      </c>
      <c r="F58" s="248"/>
      <c r="G58" s="357"/>
      <c r="H58" s="359"/>
      <c r="I58" s="304"/>
    </row>
    <row r="59" spans="2:10" ht="18" customHeight="1" x14ac:dyDescent="0.2">
      <c r="B59" s="630"/>
      <c r="C59" s="587"/>
      <c r="D59" s="588"/>
      <c r="E59" s="248" t="s">
        <v>429</v>
      </c>
      <c r="F59" s="248"/>
    </row>
    <row r="60" spans="2:10" ht="18" customHeight="1" x14ac:dyDescent="0.2">
      <c r="B60" s="630"/>
      <c r="C60" s="587"/>
      <c r="D60" s="588"/>
      <c r="E60" s="583"/>
      <c r="F60" s="584"/>
    </row>
    <row r="61" spans="2:10" ht="18" customHeight="1" x14ac:dyDescent="0.2">
      <c r="B61" s="630"/>
      <c r="C61" s="587"/>
      <c r="D61" s="588"/>
      <c r="E61" s="583"/>
      <c r="F61" s="584"/>
    </row>
    <row r="62" spans="2:10" ht="18" customHeight="1" x14ac:dyDescent="0.2">
      <c r="B62" s="630"/>
      <c r="C62" s="587"/>
      <c r="D62" s="588"/>
      <c r="E62" s="583"/>
      <c r="F62" s="584"/>
    </row>
    <row r="63" spans="2:10" ht="18" customHeight="1" x14ac:dyDescent="0.2">
      <c r="B63" s="631"/>
      <c r="C63" s="628"/>
      <c r="D63" s="629"/>
      <c r="E63" s="583"/>
      <c r="F63" s="584"/>
    </row>
    <row r="64" spans="2:10" ht="24.6" customHeight="1" thickBot="1" x14ac:dyDescent="0.25">
      <c r="B64" s="55"/>
      <c r="C64" s="43"/>
      <c r="D64" s="43"/>
    </row>
    <row r="65" spans="1:10" ht="31.95" customHeight="1" thickBot="1" x14ac:dyDescent="0.25">
      <c r="A65" s="244" t="s">
        <v>49</v>
      </c>
      <c r="B65" s="245"/>
      <c r="C65" s="251"/>
      <c r="D65" s="251"/>
      <c r="E65" s="245"/>
      <c r="F65" s="247"/>
    </row>
    <row r="66" spans="1:10" ht="25.5" customHeight="1" thickBot="1" x14ac:dyDescent="0.25">
      <c r="B66" s="58" t="s">
        <v>911</v>
      </c>
      <c r="C66" s="43"/>
      <c r="D66" s="43"/>
    </row>
    <row r="67" spans="1:10" ht="23.25" customHeight="1" x14ac:dyDescent="0.2">
      <c r="B67" s="49"/>
      <c r="C67" s="50" t="s">
        <v>41</v>
      </c>
      <c r="D67" s="57" t="s">
        <v>913</v>
      </c>
      <c r="E67" s="50" t="s">
        <v>914</v>
      </c>
      <c r="F67" s="69" t="s">
        <v>50</v>
      </c>
      <c r="G67" s="71"/>
      <c r="H67" s="77" t="s">
        <v>41</v>
      </c>
      <c r="I67" s="78" t="s">
        <v>42</v>
      </c>
      <c r="J67" s="77" t="s">
        <v>51</v>
      </c>
    </row>
    <row r="68" spans="1:10" ht="23.25" customHeight="1" x14ac:dyDescent="0.2">
      <c r="A68" s="43" t="str">
        <f>F68</f>
        <v>○</v>
      </c>
      <c r="B68" s="625" t="s">
        <v>44</v>
      </c>
      <c r="C68" s="313" t="str">
        <f>IF(C33="","",C33)</f>
        <v>(株)A建設</v>
      </c>
      <c r="D68" s="107">
        <v>1000000</v>
      </c>
      <c r="E68" s="87"/>
      <c r="F68" s="322" t="s">
        <v>416</v>
      </c>
      <c r="H68" s="325" t="str">
        <f>F74</f>
        <v>(株)A建設</v>
      </c>
      <c r="I68" s="325" t="str">
        <f>IF(ISERROR(VLOOKUP(H68,C33:E37,2,FALSE)),"",(VLOOKUP(H68,C33:E37,2,FALSE)))</f>
        <v>○○　○○</v>
      </c>
      <c r="J68" s="325" t="str">
        <f>IF(ISERROR(VLOOKUP(H68,C33:E37,3,FALSE)),"",(VLOOKUP(H68,C33:E37,3,FALSE)))</f>
        <v>長野県上田市○○</v>
      </c>
    </row>
    <row r="69" spans="1:10" ht="23.25" customHeight="1" x14ac:dyDescent="0.2">
      <c r="A69" s="43" t="str">
        <f>F69</f>
        <v>　</v>
      </c>
      <c r="B69" s="626"/>
      <c r="C69" s="313" t="str">
        <f>IF(C34="","",C34)</f>
        <v>(有)B建設</v>
      </c>
      <c r="D69" s="107">
        <v>1050000</v>
      </c>
      <c r="E69" s="107"/>
      <c r="F69" s="322" t="s">
        <v>34</v>
      </c>
      <c r="H69" s="79"/>
      <c r="I69" s="79"/>
      <c r="J69" s="79"/>
    </row>
    <row r="70" spans="1:10" ht="23.25" customHeight="1" x14ac:dyDescent="0.2">
      <c r="A70" s="43">
        <f>F70</f>
        <v>0</v>
      </c>
      <c r="B70" s="626"/>
      <c r="C70" s="313" t="str">
        <f>IF(C35="","",C35)</f>
        <v>C建設(株)</v>
      </c>
      <c r="D70" s="107">
        <v>1025000</v>
      </c>
      <c r="E70" s="107"/>
      <c r="F70" s="323"/>
      <c r="H70" s="80"/>
      <c r="I70" s="80"/>
      <c r="J70" s="80"/>
    </row>
    <row r="71" spans="1:10" ht="23.25" customHeight="1" x14ac:dyDescent="0.2">
      <c r="A71" s="43" t="str">
        <f>F71</f>
        <v>　</v>
      </c>
      <c r="B71" s="626"/>
      <c r="C71" s="313" t="str">
        <f>IF(C36="","",C36)</f>
        <v/>
      </c>
      <c r="D71" s="107"/>
      <c r="E71" s="107"/>
      <c r="F71" s="323" t="s">
        <v>34</v>
      </c>
      <c r="H71" s="80"/>
      <c r="I71" s="80"/>
      <c r="J71" s="80"/>
    </row>
    <row r="72" spans="1:10" ht="23.25" customHeight="1" thickBot="1" x14ac:dyDescent="0.25">
      <c r="A72" s="43" t="str">
        <f>F72</f>
        <v>　</v>
      </c>
      <c r="B72" s="627"/>
      <c r="C72" s="314" t="str">
        <f>IF(C37="","",C37)</f>
        <v/>
      </c>
      <c r="D72" s="108"/>
      <c r="E72" s="108"/>
      <c r="F72" s="324" t="s">
        <v>34</v>
      </c>
      <c r="H72" s="80"/>
      <c r="I72" s="80"/>
      <c r="J72" s="80"/>
    </row>
    <row r="73" spans="1:10" ht="15" customHeight="1" x14ac:dyDescent="0.2">
      <c r="B73" s="43"/>
      <c r="C73" s="43"/>
      <c r="D73" s="43"/>
    </row>
    <row r="74" spans="1:10" ht="23.25" customHeight="1" x14ac:dyDescent="0.2">
      <c r="B74" s="590" t="s">
        <v>52</v>
      </c>
      <c r="C74" s="236" t="s">
        <v>53</v>
      </c>
      <c r="D74" s="74">
        <f>(SUMIF($F$68:$F$72,"○",$D$68:$D$72))*1.1</f>
        <v>1100000</v>
      </c>
      <c r="E74" s="236" t="s">
        <v>54</v>
      </c>
      <c r="F74" s="276" t="str">
        <f>IF(ISERROR(VLOOKUP("○",$A$68:$C$72,3,FALSE)),"",(VLOOKUP("○",$A$68:$C$72,3,FALSE)))</f>
        <v>(株)A建設</v>
      </c>
      <c r="G74" s="75"/>
    </row>
    <row r="75" spans="1:10" ht="24.75" customHeight="1" x14ac:dyDescent="0.2">
      <c r="B75" s="624"/>
      <c r="C75" s="419" t="s">
        <v>55</v>
      </c>
      <c r="D75" s="74">
        <f>(SUMIF($F$68:$F$72,"○",$E$68:$E$72))*1.1</f>
        <v>0</v>
      </c>
      <c r="E75" s="236" t="s">
        <v>912</v>
      </c>
      <c r="F75" s="74">
        <f>IF(B21="○",D52,IF(B22="○",D52,""))</f>
        <v>1050000</v>
      </c>
    </row>
    <row r="76" spans="1:10" ht="24.75" customHeight="1" x14ac:dyDescent="0.2">
      <c r="B76" s="590" t="s">
        <v>57</v>
      </c>
      <c r="C76" s="237" t="s">
        <v>915</v>
      </c>
      <c r="D76" s="74">
        <f>SUMIF($F$68:$F$72,"○",$D$68:DD$72)</f>
        <v>1000000</v>
      </c>
      <c r="E76" s="236" t="s">
        <v>59</v>
      </c>
      <c r="F76" s="312" t="s">
        <v>526</v>
      </c>
    </row>
    <row r="77" spans="1:10" ht="24.75" customHeight="1" x14ac:dyDescent="0.2">
      <c r="B77" s="624"/>
      <c r="C77" s="236" t="s">
        <v>374</v>
      </c>
      <c r="D77" s="74">
        <f>D74-D76</f>
        <v>100000</v>
      </c>
      <c r="E77" s="236" t="s">
        <v>60</v>
      </c>
      <c r="F77" s="276">
        <f>IF(ISERROR(ROUNDDOWN((D76/F75)*100,2)),"",(ROUNDDOWN((D76/F75)*100,2)))</f>
        <v>95.23</v>
      </c>
    </row>
    <row r="78" spans="1:10" ht="27.75" customHeight="1" x14ac:dyDescent="0.2">
      <c r="B78" s="58" t="s">
        <v>61</v>
      </c>
      <c r="C78" s="43"/>
      <c r="D78" s="43"/>
    </row>
    <row r="79" spans="1:10" ht="16.5" customHeight="1" x14ac:dyDescent="0.2">
      <c r="B79" s="589" t="s">
        <v>61</v>
      </c>
      <c r="C79" s="315">
        <v>6</v>
      </c>
      <c r="D79" s="83" t="s">
        <v>62</v>
      </c>
      <c r="E79" s="43" t="str">
        <f>CONCATENATE("令和",C79,"年",C80,"月",C81,"日")</f>
        <v>令和6年8月31日</v>
      </c>
    </row>
    <row r="80" spans="1:10" ht="16.5" customHeight="1" x14ac:dyDescent="0.2">
      <c r="B80" s="590"/>
      <c r="C80" s="315">
        <v>8</v>
      </c>
      <c r="D80" s="83" t="s">
        <v>63</v>
      </c>
    </row>
    <row r="81" spans="1:6" ht="16.5" customHeight="1" x14ac:dyDescent="0.2">
      <c r="B81" s="590"/>
      <c r="C81" s="315">
        <v>31</v>
      </c>
      <c r="D81" s="83" t="s">
        <v>64</v>
      </c>
    </row>
    <row r="82" spans="1:6" ht="26.25" customHeight="1" x14ac:dyDescent="0.2">
      <c r="B82" s="58" t="s">
        <v>65</v>
      </c>
      <c r="C82" s="82"/>
      <c r="D82" s="84"/>
    </row>
    <row r="83" spans="1:6" ht="17.25" customHeight="1" x14ac:dyDescent="0.2">
      <c r="B83" s="589" t="s">
        <v>297</v>
      </c>
      <c r="C83" s="315">
        <v>6</v>
      </c>
      <c r="D83" s="83" t="s">
        <v>62</v>
      </c>
      <c r="E83" s="43" t="str">
        <f>CONCATENATE("令和",C83,"年",C84,"月",C85,"日")</f>
        <v>令和6年9月1日</v>
      </c>
    </row>
    <row r="84" spans="1:6" ht="17.25" customHeight="1" x14ac:dyDescent="0.2">
      <c r="B84" s="590"/>
      <c r="C84" s="315">
        <v>9</v>
      </c>
      <c r="D84" s="83" t="s">
        <v>63</v>
      </c>
    </row>
    <row r="85" spans="1:6" ht="17.25" customHeight="1" x14ac:dyDescent="0.2">
      <c r="B85" s="590"/>
      <c r="C85" s="315">
        <v>1</v>
      </c>
      <c r="D85" s="83" t="s">
        <v>64</v>
      </c>
    </row>
    <row r="86" spans="1:6" ht="17.25" customHeight="1" x14ac:dyDescent="0.2">
      <c r="B86" s="589" t="s">
        <v>298</v>
      </c>
      <c r="C86" s="315">
        <v>6</v>
      </c>
      <c r="D86" s="83" t="s">
        <v>62</v>
      </c>
      <c r="E86" s="43" t="str">
        <f>CONCATENATE("令和",C86,"年",C87,"月",C88,"日")</f>
        <v>令和6年9月15日</v>
      </c>
    </row>
    <row r="87" spans="1:6" ht="17.25" customHeight="1" x14ac:dyDescent="0.2">
      <c r="B87" s="590"/>
      <c r="C87" s="315">
        <v>9</v>
      </c>
      <c r="D87" s="83" t="s">
        <v>63</v>
      </c>
    </row>
    <row r="88" spans="1:6" ht="17.25" customHeight="1" x14ac:dyDescent="0.2">
      <c r="B88" s="590"/>
      <c r="C88" s="315">
        <v>15</v>
      </c>
      <c r="D88" s="83" t="s">
        <v>64</v>
      </c>
    </row>
    <row r="89" spans="1:6" ht="17.25" customHeight="1" x14ac:dyDescent="0.2">
      <c r="B89" s="81" t="s">
        <v>66</v>
      </c>
      <c r="C89" s="343">
        <f>_xlfn.DAYS(E86,E83)+1</f>
        <v>15</v>
      </c>
      <c r="D89" s="83" t="s">
        <v>67</v>
      </c>
    </row>
    <row r="90" spans="1:6" ht="28.5" customHeight="1" x14ac:dyDescent="0.2">
      <c r="B90" s="58" t="s">
        <v>68</v>
      </c>
      <c r="C90" s="43"/>
      <c r="D90" s="43"/>
    </row>
    <row r="91" spans="1:6" ht="16.5" customHeight="1" x14ac:dyDescent="0.2">
      <c r="B91" s="81" t="s">
        <v>69</v>
      </c>
      <c r="C91" s="74">
        <f>D74</f>
        <v>1100000</v>
      </c>
      <c r="D91" s="72" t="s">
        <v>31</v>
      </c>
    </row>
    <row r="92" spans="1:6" ht="16.5" customHeight="1" x14ac:dyDescent="0.2">
      <c r="B92" s="81" t="s">
        <v>70</v>
      </c>
      <c r="C92" s="74">
        <f>D77</f>
        <v>100000</v>
      </c>
      <c r="D92" s="72" t="s">
        <v>31</v>
      </c>
    </row>
    <row r="93" spans="1:6" ht="21" customHeight="1" thickBot="1" x14ac:dyDescent="0.25">
      <c r="B93" s="43"/>
      <c r="C93" s="43"/>
      <c r="D93" s="43"/>
    </row>
    <row r="94" spans="1:6" ht="33" customHeight="1" thickBot="1" x14ac:dyDescent="0.25">
      <c r="A94" s="244" t="s">
        <v>71</v>
      </c>
      <c r="B94" s="245"/>
      <c r="C94" s="246"/>
      <c r="D94" s="246"/>
      <c r="E94" s="245"/>
      <c r="F94" s="247"/>
    </row>
    <row r="95" spans="1:6" ht="22.5" customHeight="1" x14ac:dyDescent="0.2">
      <c r="B95" s="58" t="s">
        <v>72</v>
      </c>
      <c r="C95" s="90"/>
      <c r="D95" s="90"/>
    </row>
    <row r="96" spans="1:6" ht="19.5" customHeight="1" x14ac:dyDescent="0.2">
      <c r="B96" s="316">
        <v>1</v>
      </c>
      <c r="C96" s="91" t="s">
        <v>73</v>
      </c>
      <c r="D96" s="90"/>
    </row>
    <row r="97" spans="2:13" ht="24.75" customHeight="1" x14ac:dyDescent="0.2">
      <c r="B97" s="58" t="str">
        <f>IF(B21="○","設計額",IF(B22="○","概算工事費","設計額"))</f>
        <v>設計額</v>
      </c>
      <c r="C97" s="310" t="s">
        <v>606</v>
      </c>
      <c r="D97" s="43"/>
    </row>
    <row r="98" spans="2:13" ht="15" customHeight="1" x14ac:dyDescent="0.2">
      <c r="B98" s="73"/>
      <c r="C98" s="72" t="s">
        <v>74</v>
      </c>
      <c r="D98" s="243" t="s">
        <v>75</v>
      </c>
      <c r="E98" s="72" t="s">
        <v>76</v>
      </c>
    </row>
    <row r="99" spans="2:13" ht="15" customHeight="1" x14ac:dyDescent="0.2">
      <c r="B99" s="73" t="s">
        <v>77</v>
      </c>
      <c r="C99" s="88">
        <f>IF(ISBLANK(D52),"",D52)</f>
        <v>1050000</v>
      </c>
      <c r="D99" s="318">
        <v>1100000</v>
      </c>
      <c r="E99" s="89">
        <f>IF(ISERROR(D99-C99),"",(D99-C99))</f>
        <v>50000</v>
      </c>
    </row>
    <row r="100" spans="2:13" ht="15" customHeight="1" x14ac:dyDescent="0.2">
      <c r="B100" s="73" t="s">
        <v>78</v>
      </c>
      <c r="C100" s="88">
        <f>IF(ISBLANK(D53),"",D53)</f>
        <v>105000</v>
      </c>
      <c r="D100" s="88">
        <f>+D99*0.1</f>
        <v>110000</v>
      </c>
      <c r="E100" s="89">
        <f>IF(ISERROR(D100-C100),"",(D100-C100))</f>
        <v>5000</v>
      </c>
    </row>
    <row r="101" spans="2:13" ht="15" customHeight="1" x14ac:dyDescent="0.2">
      <c r="B101" s="73" t="s">
        <v>79</v>
      </c>
      <c r="C101" s="88">
        <f>IF(ISBLANK(D51),"",D51)</f>
        <v>1155000</v>
      </c>
      <c r="D101" s="88">
        <f>+D99+D100</f>
        <v>1210000</v>
      </c>
      <c r="E101" s="89">
        <f>IF(ISERROR(D101-C101),"",(D101-C101))</f>
        <v>55000</v>
      </c>
    </row>
    <row r="102" spans="2:13" ht="28.5" customHeight="1" x14ac:dyDescent="0.2">
      <c r="B102" s="58" t="s">
        <v>69</v>
      </c>
      <c r="C102" s="310" t="s">
        <v>607</v>
      </c>
      <c r="D102" s="43"/>
    </row>
    <row r="103" spans="2:13" ht="15" customHeight="1" x14ac:dyDescent="0.2">
      <c r="B103" s="73"/>
      <c r="C103" s="72" t="s">
        <v>74</v>
      </c>
      <c r="D103" s="243" t="s">
        <v>75</v>
      </c>
      <c r="E103" s="72" t="s">
        <v>76</v>
      </c>
      <c r="F103" s="363" t="s">
        <v>602</v>
      </c>
      <c r="G103" s="346"/>
      <c r="H103" s="346"/>
      <c r="I103" s="346"/>
      <c r="J103" s="346"/>
      <c r="K103" s="346"/>
      <c r="L103" s="346"/>
      <c r="M103" s="346"/>
    </row>
    <row r="104" spans="2:13" ht="15" customHeight="1" x14ac:dyDescent="0.2">
      <c r="B104" s="73" t="s">
        <v>77</v>
      </c>
      <c r="C104" s="88">
        <f>IF(ISBLANK(D76),"",D76)</f>
        <v>1000000</v>
      </c>
      <c r="D104" s="318">
        <v>1047000</v>
      </c>
      <c r="E104" s="89">
        <f>D104-C104</f>
        <v>47000</v>
      </c>
      <c r="F104" s="317">
        <f>+D99*F77/100</f>
        <v>1047530</v>
      </c>
      <c r="G104" s="345" t="s">
        <v>603</v>
      </c>
      <c r="H104" s="346"/>
      <c r="I104" s="346"/>
    </row>
    <row r="105" spans="2:13" ht="15" customHeight="1" x14ac:dyDescent="0.2">
      <c r="B105" s="73" t="s">
        <v>78</v>
      </c>
      <c r="C105" s="88">
        <f>IF(ISBLANK(D77),"",D77)</f>
        <v>100000</v>
      </c>
      <c r="D105" s="88">
        <f>+D104*0.1</f>
        <v>104700</v>
      </c>
      <c r="E105" s="89">
        <f>D105-C105</f>
        <v>4700</v>
      </c>
      <c r="F105" s="345" t="s">
        <v>604</v>
      </c>
      <c r="G105" s="346"/>
      <c r="H105" s="346"/>
      <c r="I105" s="346"/>
      <c r="J105" s="346"/>
    </row>
    <row r="106" spans="2:13" ht="15" customHeight="1" x14ac:dyDescent="0.2">
      <c r="B106" s="73" t="s">
        <v>79</v>
      </c>
      <c r="C106" s="88">
        <f>IF(ISBLANK(D74),"",D74)</f>
        <v>1100000</v>
      </c>
      <c r="D106" s="88">
        <f>+D104+D105</f>
        <v>1151700</v>
      </c>
      <c r="E106" s="89">
        <f>D106-C106</f>
        <v>51700</v>
      </c>
      <c r="F106" s="345" t="s">
        <v>605</v>
      </c>
      <c r="G106" s="346"/>
      <c r="H106" s="346"/>
      <c r="I106" s="346"/>
      <c r="J106" s="346"/>
    </row>
    <row r="107" spans="2:13" ht="30.75" customHeight="1" x14ac:dyDescent="0.2">
      <c r="B107" s="58" t="s">
        <v>80</v>
      </c>
      <c r="C107" s="43"/>
      <c r="D107" s="43"/>
    </row>
    <row r="108" spans="2:13" ht="15" customHeight="1" x14ac:dyDescent="0.2">
      <c r="B108" s="625" t="s">
        <v>81</v>
      </c>
      <c r="C108" s="645"/>
      <c r="D108" s="646"/>
      <c r="E108" s="241" t="s">
        <v>48</v>
      </c>
      <c r="F108" s="248"/>
    </row>
    <row r="109" spans="2:13" ht="15" customHeight="1" x14ac:dyDescent="0.2">
      <c r="B109" s="630"/>
      <c r="C109" s="587"/>
      <c r="D109" s="636"/>
      <c r="E109" s="248" t="s">
        <v>428</v>
      </c>
      <c r="F109" s="248"/>
    </row>
    <row r="110" spans="2:13" ht="15" customHeight="1" x14ac:dyDescent="0.2">
      <c r="B110" s="630"/>
      <c r="C110" s="587"/>
      <c r="D110" s="636"/>
      <c r="E110" s="248" t="s">
        <v>431</v>
      </c>
      <c r="F110" s="248"/>
    </row>
    <row r="111" spans="2:13" ht="15" customHeight="1" x14ac:dyDescent="0.2">
      <c r="B111" s="630"/>
      <c r="C111" s="587"/>
      <c r="D111" s="636"/>
      <c r="E111" s="248" t="s">
        <v>432</v>
      </c>
      <c r="F111" s="248"/>
    </row>
    <row r="112" spans="2:13" ht="15" customHeight="1" x14ac:dyDescent="0.2">
      <c r="B112" s="630"/>
      <c r="C112" s="587"/>
      <c r="D112" s="636"/>
      <c r="E112" s="248" t="s">
        <v>430</v>
      </c>
      <c r="F112" s="248"/>
    </row>
    <row r="113" spans="2:9" ht="15" customHeight="1" x14ac:dyDescent="0.2">
      <c r="B113" s="630"/>
      <c r="C113" s="587"/>
      <c r="D113" s="636"/>
      <c r="E113" s="248" t="s">
        <v>429</v>
      </c>
      <c r="F113" s="248"/>
    </row>
    <row r="114" spans="2:9" ht="15" customHeight="1" x14ac:dyDescent="0.2">
      <c r="B114" s="630"/>
      <c r="C114" s="587"/>
      <c r="D114" s="636"/>
      <c r="E114" s="583"/>
      <c r="F114" s="584"/>
    </row>
    <row r="115" spans="2:9" ht="15" customHeight="1" x14ac:dyDescent="0.2">
      <c r="B115" s="630"/>
      <c r="C115" s="587"/>
      <c r="D115" s="636"/>
      <c r="E115" s="583"/>
      <c r="F115" s="584"/>
    </row>
    <row r="116" spans="2:9" ht="15" customHeight="1" x14ac:dyDescent="0.2">
      <c r="B116" s="630"/>
      <c r="C116" s="587"/>
      <c r="D116" s="636"/>
      <c r="E116" s="583"/>
      <c r="F116" s="584"/>
    </row>
    <row r="117" spans="2:9" ht="15" customHeight="1" x14ac:dyDescent="0.2">
      <c r="B117" s="631"/>
      <c r="C117" s="628"/>
      <c r="D117" s="644"/>
      <c r="E117" s="583"/>
      <c r="F117" s="584"/>
    </row>
    <row r="118" spans="2:9" ht="25.5" customHeight="1" x14ac:dyDescent="0.2">
      <c r="B118" s="58" t="s">
        <v>82</v>
      </c>
      <c r="C118" s="82"/>
      <c r="D118" s="84"/>
    </row>
    <row r="119" spans="2:9" ht="16.5" customHeight="1" x14ac:dyDescent="0.2">
      <c r="B119" s="585" t="s">
        <v>436</v>
      </c>
      <c r="C119" s="305"/>
      <c r="D119" s="83" t="s">
        <v>62</v>
      </c>
      <c r="E119" s="43" t="str">
        <f>CONCATENATE("令和",C83,"年",C84,"月",C85,"日")</f>
        <v>令和6年9月1日</v>
      </c>
    </row>
    <row r="120" spans="2:9" ht="16.5" customHeight="1" x14ac:dyDescent="0.2">
      <c r="B120" s="586"/>
      <c r="C120" s="305"/>
      <c r="D120" s="83" t="s">
        <v>63</v>
      </c>
    </row>
    <row r="121" spans="2:9" ht="16.5" customHeight="1" x14ac:dyDescent="0.2">
      <c r="B121" s="586"/>
      <c r="C121" s="305"/>
      <c r="D121" s="83" t="s">
        <v>64</v>
      </c>
    </row>
    <row r="122" spans="2:9" ht="16.5" customHeight="1" x14ac:dyDescent="0.2">
      <c r="B122" s="585" t="s">
        <v>435</v>
      </c>
      <c r="C122" s="315">
        <v>6</v>
      </c>
      <c r="D122" s="83" t="s">
        <v>62</v>
      </c>
      <c r="E122" s="43" t="str">
        <f>CONCATENATE("令和",C122,"年",C123,"月",C124,"日")</f>
        <v>令和6年9月30日</v>
      </c>
    </row>
    <row r="123" spans="2:9" ht="16.5" customHeight="1" x14ac:dyDescent="0.2">
      <c r="B123" s="586"/>
      <c r="C123" s="315">
        <v>9</v>
      </c>
      <c r="D123" s="83" t="s">
        <v>63</v>
      </c>
    </row>
    <row r="124" spans="2:9" ht="16.5" customHeight="1" x14ac:dyDescent="0.2">
      <c r="B124" s="586"/>
      <c r="C124" s="315">
        <v>30</v>
      </c>
      <c r="D124" s="83" t="s">
        <v>64</v>
      </c>
    </row>
    <row r="125" spans="2:9" ht="16.5" customHeight="1" x14ac:dyDescent="0.2">
      <c r="B125" s="242" t="s">
        <v>66</v>
      </c>
      <c r="C125" s="344">
        <f>_xlfn.DAYS(E122,E119)+1</f>
        <v>30</v>
      </c>
      <c r="D125" s="83" t="s">
        <v>67</v>
      </c>
    </row>
    <row r="126" spans="2:9" ht="24" customHeight="1" x14ac:dyDescent="0.2">
      <c r="B126" s="58" t="s">
        <v>83</v>
      </c>
      <c r="C126" s="43"/>
      <c r="D126" s="43"/>
    </row>
    <row r="127" spans="2:9" ht="15" customHeight="1" x14ac:dyDescent="0.2">
      <c r="B127" s="591"/>
      <c r="C127" s="592"/>
      <c r="D127" s="592"/>
      <c r="E127" s="593"/>
      <c r="F127" s="345" t="s">
        <v>700</v>
      </c>
      <c r="G127" s="346"/>
      <c r="H127" s="346"/>
      <c r="I127" s="346"/>
    </row>
    <row r="128" spans="2:9" ht="15" customHeight="1" x14ac:dyDescent="0.2">
      <c r="B128" s="594"/>
      <c r="C128" s="595"/>
      <c r="D128" s="595"/>
      <c r="E128" s="596"/>
      <c r="F128" s="346" t="s">
        <v>701</v>
      </c>
      <c r="G128" s="346"/>
      <c r="H128" s="346"/>
      <c r="I128" s="346"/>
    </row>
    <row r="129" spans="2:9" ht="15" customHeight="1" x14ac:dyDescent="0.2">
      <c r="B129" s="594"/>
      <c r="C129" s="595"/>
      <c r="D129" s="595"/>
      <c r="E129" s="596"/>
      <c r="F129" s="345" t="s">
        <v>702</v>
      </c>
      <c r="G129" s="346"/>
      <c r="H129" s="346"/>
      <c r="I129" s="346"/>
    </row>
    <row r="130" spans="2:9" ht="15" customHeight="1" x14ac:dyDescent="0.2">
      <c r="B130" s="594"/>
      <c r="C130" s="595"/>
      <c r="D130" s="595"/>
      <c r="E130" s="596"/>
    </row>
    <row r="131" spans="2:9" ht="15" customHeight="1" x14ac:dyDescent="0.2">
      <c r="B131" s="594"/>
      <c r="C131" s="595"/>
      <c r="D131" s="595"/>
      <c r="E131" s="596"/>
    </row>
    <row r="132" spans="2:9" ht="15" customHeight="1" x14ac:dyDescent="0.2">
      <c r="B132" s="594"/>
      <c r="C132" s="595"/>
      <c r="D132" s="595"/>
      <c r="E132" s="596"/>
    </row>
    <row r="133" spans="2:9" ht="21.75" customHeight="1" x14ac:dyDescent="0.2">
      <c r="B133" s="58" t="s">
        <v>84</v>
      </c>
      <c r="C133" s="43"/>
      <c r="D133" s="43"/>
    </row>
    <row r="134" spans="2:9" ht="15" customHeight="1" x14ac:dyDescent="0.2">
      <c r="B134" s="585" t="s">
        <v>84</v>
      </c>
      <c r="C134" s="315">
        <v>6</v>
      </c>
      <c r="D134" s="83" t="s">
        <v>62</v>
      </c>
      <c r="E134" s="43" t="str">
        <f>CONCATENATE("令和",C134,"年",C135,"月",C136,"日")</f>
        <v>令和6年9月14日</v>
      </c>
      <c r="F134" s="346"/>
      <c r="G134" s="346"/>
      <c r="H134" s="346"/>
    </row>
    <row r="135" spans="2:9" ht="15" customHeight="1" x14ac:dyDescent="0.2">
      <c r="B135" s="586"/>
      <c r="C135" s="315">
        <v>9</v>
      </c>
      <c r="D135" s="83" t="s">
        <v>63</v>
      </c>
      <c r="F135" s="345" t="s">
        <v>805</v>
      </c>
      <c r="G135" s="346"/>
      <c r="H135" s="346"/>
    </row>
    <row r="136" spans="2:9" ht="15" customHeight="1" x14ac:dyDescent="0.2">
      <c r="B136" s="586"/>
      <c r="C136" s="315">
        <v>14</v>
      </c>
      <c r="D136" s="83" t="s">
        <v>64</v>
      </c>
      <c r="F136" s="346"/>
      <c r="G136" s="346"/>
      <c r="H136" s="346"/>
    </row>
    <row r="137" spans="2:9" ht="17.399999999999999" customHeight="1" x14ac:dyDescent="0.2">
      <c r="B137" s="43"/>
      <c r="C137" s="43"/>
      <c r="D137" s="43"/>
    </row>
    <row r="138" spans="2:9" ht="33" customHeight="1" x14ac:dyDescent="0.2">
      <c r="B138" s="582" t="s">
        <v>85</v>
      </c>
      <c r="C138" s="582"/>
      <c r="D138" s="582"/>
      <c r="E138" s="582"/>
      <c r="F138" s="582"/>
    </row>
    <row r="139" spans="2:9" ht="24.75" customHeight="1" x14ac:dyDescent="0.2">
      <c r="B139" s="58" t="s">
        <v>86</v>
      </c>
      <c r="C139" s="43"/>
      <c r="D139" s="43"/>
    </row>
    <row r="140" spans="2:9" ht="23.25" customHeight="1" x14ac:dyDescent="0.2">
      <c r="B140" s="242" t="s">
        <v>87</v>
      </c>
      <c r="C140" s="319" t="s">
        <v>450</v>
      </c>
      <c r="D140" s="362" t="s">
        <v>434</v>
      </c>
      <c r="E140" s="346"/>
      <c r="F140" s="346"/>
    </row>
    <row r="141" spans="2:9" ht="23.25" customHeight="1" x14ac:dyDescent="0.2">
      <c r="B141" s="242" t="s">
        <v>88</v>
      </c>
      <c r="C141" s="319" t="s">
        <v>585</v>
      </c>
      <c r="D141" s="43"/>
    </row>
    <row r="142" spans="2:9" ht="26.25" customHeight="1" x14ac:dyDescent="0.2">
      <c r="B142" s="58" t="s">
        <v>89</v>
      </c>
      <c r="C142" s="43"/>
      <c r="D142" s="43"/>
    </row>
    <row r="143" spans="2:9" ht="28.5" customHeight="1" x14ac:dyDescent="0.2">
      <c r="B143" s="242" t="s">
        <v>90</v>
      </c>
      <c r="C143" s="74">
        <f>IF(D106="",C91,D106)</f>
        <v>1151700</v>
      </c>
      <c r="D143" s="43"/>
    </row>
    <row r="144" spans="2:9" ht="30" customHeight="1" x14ac:dyDescent="0.2">
      <c r="B144" s="58" t="s">
        <v>590</v>
      </c>
      <c r="C144" s="43"/>
      <c r="D144" s="43"/>
    </row>
    <row r="145" spans="2:8" ht="16.5" customHeight="1" x14ac:dyDescent="0.2">
      <c r="B145" s="585" t="s">
        <v>91</v>
      </c>
      <c r="C145" s="315"/>
      <c r="D145" s="83" t="s">
        <v>62</v>
      </c>
      <c r="E145" s="43" t="str">
        <f>CONCATENATE("令和",C145,"年",C146,"月",C147,"日")</f>
        <v>令和年月日</v>
      </c>
    </row>
    <row r="146" spans="2:8" ht="16.5" customHeight="1" x14ac:dyDescent="0.2">
      <c r="B146" s="586"/>
      <c r="C146" s="315"/>
      <c r="D146" s="83" t="s">
        <v>63</v>
      </c>
      <c r="E146" s="345" t="s">
        <v>715</v>
      </c>
      <c r="F146" s="346"/>
      <c r="G146" s="346"/>
      <c r="H146" s="346"/>
    </row>
    <row r="147" spans="2:8" ht="16.5" customHeight="1" x14ac:dyDescent="0.2">
      <c r="B147" s="586"/>
      <c r="C147" s="315"/>
      <c r="D147" s="83" t="s">
        <v>64</v>
      </c>
    </row>
    <row r="148" spans="2:8" ht="16.5" customHeight="1" x14ac:dyDescent="0.2">
      <c r="B148" s="585" t="s">
        <v>92</v>
      </c>
      <c r="C148" s="315"/>
      <c r="D148" s="83" t="s">
        <v>62</v>
      </c>
      <c r="E148" s="43" t="str">
        <f>CONCATENATE("令和",C148,"年",C149,"月",C150,"日")</f>
        <v>令和年月日</v>
      </c>
    </row>
    <row r="149" spans="2:8" ht="16.5" customHeight="1" x14ac:dyDescent="0.2">
      <c r="B149" s="586"/>
      <c r="C149" s="315"/>
      <c r="D149" s="83" t="s">
        <v>63</v>
      </c>
      <c r="E149" s="345" t="s">
        <v>716</v>
      </c>
      <c r="F149" s="346"/>
      <c r="G149" s="346"/>
    </row>
    <row r="150" spans="2:8" ht="16.5" customHeight="1" x14ac:dyDescent="0.2">
      <c r="B150" s="586"/>
      <c r="C150" s="315"/>
      <c r="D150" s="83" t="s">
        <v>64</v>
      </c>
    </row>
    <row r="151" spans="2:8" ht="15" customHeight="1" x14ac:dyDescent="0.2">
      <c r="B151" s="579" t="s">
        <v>589</v>
      </c>
      <c r="C151" s="315"/>
      <c r="D151" s="83" t="s">
        <v>62</v>
      </c>
      <c r="E151" s="43" t="str">
        <f>CONCATENATE("令和",C151,"年",C152,"月",C153,"日")</f>
        <v>令和年月日</v>
      </c>
    </row>
    <row r="152" spans="2:8" ht="15" customHeight="1" x14ac:dyDescent="0.2">
      <c r="B152" s="580"/>
      <c r="C152" s="315"/>
      <c r="D152" s="83" t="s">
        <v>63</v>
      </c>
      <c r="E152" s="345" t="s">
        <v>717</v>
      </c>
      <c r="F152" s="346"/>
    </row>
    <row r="153" spans="2:8" ht="15" customHeight="1" x14ac:dyDescent="0.2">
      <c r="B153" s="580"/>
      <c r="C153" s="315"/>
      <c r="D153" s="83" t="s">
        <v>64</v>
      </c>
    </row>
    <row r="154" spans="2:8" ht="15" customHeight="1" x14ac:dyDescent="0.2">
      <c r="B154" s="304"/>
      <c r="C154" s="304"/>
      <c r="D154" s="304"/>
    </row>
    <row r="155" spans="2:8" ht="15" customHeight="1" x14ac:dyDescent="0.2">
      <c r="B155" s="304"/>
      <c r="C155" s="304"/>
      <c r="D155" s="304"/>
    </row>
    <row r="156" spans="2:8" ht="15" customHeight="1" x14ac:dyDescent="0.2">
      <c r="B156" s="304"/>
      <c r="C156" s="304"/>
      <c r="D156" s="304"/>
    </row>
    <row r="157" spans="2:8" ht="15" customHeight="1" x14ac:dyDescent="0.2">
      <c r="B157" s="304"/>
      <c r="C157" s="304"/>
      <c r="D157" s="304"/>
    </row>
    <row r="158" spans="2:8" ht="15" customHeight="1" x14ac:dyDescent="0.2">
      <c r="B158" s="304"/>
      <c r="C158" s="304"/>
      <c r="D158" s="304"/>
    </row>
    <row r="159" spans="2:8" ht="15" customHeight="1" x14ac:dyDescent="0.2">
      <c r="B159" s="304"/>
      <c r="C159" s="304"/>
      <c r="D159" s="304"/>
    </row>
    <row r="160" spans="2:8" ht="15" customHeight="1" x14ac:dyDescent="0.2">
      <c r="B160" s="304"/>
      <c r="C160" s="304"/>
      <c r="D160" s="304"/>
    </row>
    <row r="161" spans="2:4" ht="15" customHeight="1" x14ac:dyDescent="0.2">
      <c r="B161" s="304"/>
      <c r="C161" s="304"/>
      <c r="D161" s="304"/>
    </row>
    <row r="162" spans="2:4" ht="15" customHeight="1" x14ac:dyDescent="0.2">
      <c r="B162" s="304"/>
      <c r="C162" s="304"/>
      <c r="D162" s="304"/>
    </row>
    <row r="163" spans="2:4" ht="15" customHeight="1" x14ac:dyDescent="0.2">
      <c r="B163" s="304"/>
      <c r="C163" s="304"/>
      <c r="D163" s="304"/>
    </row>
    <row r="164" spans="2:4" ht="15" customHeight="1" x14ac:dyDescent="0.2">
      <c r="B164" s="304"/>
      <c r="C164" s="304"/>
      <c r="D164" s="304"/>
    </row>
    <row r="165" spans="2:4" ht="15" customHeight="1" x14ac:dyDescent="0.2">
      <c r="B165" s="304"/>
      <c r="C165" s="304"/>
      <c r="D165" s="304"/>
    </row>
    <row r="166" spans="2:4" ht="15" customHeight="1" x14ac:dyDescent="0.2">
      <c r="B166" s="304"/>
      <c r="C166" s="304"/>
      <c r="D166" s="304"/>
    </row>
    <row r="167" spans="2:4" ht="15" customHeight="1" x14ac:dyDescent="0.2">
      <c r="B167" s="304"/>
      <c r="C167" s="304"/>
      <c r="D167" s="304"/>
    </row>
    <row r="168" spans="2:4" ht="15" customHeight="1" x14ac:dyDescent="0.2">
      <c r="B168" s="304"/>
      <c r="C168" s="304"/>
      <c r="D168" s="304"/>
    </row>
    <row r="169" spans="2:4" ht="15" customHeight="1" x14ac:dyDescent="0.2">
      <c r="B169" s="304"/>
      <c r="C169" s="304"/>
      <c r="D169" s="304"/>
    </row>
    <row r="170" spans="2:4" ht="15" customHeight="1" x14ac:dyDescent="0.2">
      <c r="B170" s="304"/>
      <c r="C170" s="304"/>
      <c r="D170" s="304"/>
    </row>
    <row r="171" spans="2:4" ht="15" customHeight="1" x14ac:dyDescent="0.2">
      <c r="B171" s="304"/>
      <c r="C171" s="304"/>
      <c r="D171" s="304"/>
    </row>
    <row r="172" spans="2:4" ht="15" customHeight="1" x14ac:dyDescent="0.2">
      <c r="B172" s="304"/>
      <c r="C172" s="304"/>
      <c r="D172" s="304"/>
    </row>
    <row r="173" spans="2:4" ht="15" customHeight="1" x14ac:dyDescent="0.2">
      <c r="B173" s="304"/>
      <c r="C173" s="304"/>
      <c r="D173" s="304"/>
    </row>
    <row r="174" spans="2:4" ht="15" customHeight="1" x14ac:dyDescent="0.2">
      <c r="B174" s="304"/>
      <c r="C174" s="304"/>
      <c r="D174" s="304"/>
    </row>
    <row r="175" spans="2:4" ht="15" customHeight="1" x14ac:dyDescent="0.2">
      <c r="B175" s="304"/>
      <c r="C175" s="304"/>
      <c r="D175" s="304"/>
    </row>
    <row r="176" spans="2:4" ht="15" customHeight="1" x14ac:dyDescent="0.2">
      <c r="B176" s="304"/>
      <c r="C176" s="304"/>
      <c r="D176" s="304"/>
    </row>
    <row r="177" spans="2:4" ht="15" customHeight="1" x14ac:dyDescent="0.2">
      <c r="B177" s="304"/>
      <c r="C177" s="304"/>
      <c r="D177" s="304"/>
    </row>
    <row r="178" spans="2:4" ht="15" customHeight="1" x14ac:dyDescent="0.2">
      <c r="B178" s="304"/>
      <c r="C178" s="304"/>
      <c r="D178" s="304"/>
    </row>
    <row r="179" spans="2:4" ht="15" customHeight="1" x14ac:dyDescent="0.2">
      <c r="B179" s="304"/>
      <c r="C179" s="304"/>
      <c r="D179" s="304"/>
    </row>
    <row r="180" spans="2:4" ht="15" customHeight="1" x14ac:dyDescent="0.2">
      <c r="B180" s="304"/>
      <c r="C180" s="304"/>
      <c r="D180" s="304"/>
    </row>
    <row r="181" spans="2:4" ht="15" customHeight="1" x14ac:dyDescent="0.2">
      <c r="B181" s="304"/>
      <c r="C181" s="304"/>
      <c r="D181" s="304"/>
    </row>
    <row r="182" spans="2:4" ht="15" customHeight="1" x14ac:dyDescent="0.2">
      <c r="B182" s="304"/>
      <c r="C182" s="304"/>
      <c r="D182" s="304"/>
    </row>
    <row r="183" spans="2:4" ht="15" customHeight="1" x14ac:dyDescent="0.2">
      <c r="B183" s="304"/>
      <c r="C183" s="304"/>
      <c r="D183" s="304"/>
    </row>
    <row r="184" spans="2:4" ht="15" customHeight="1" x14ac:dyDescent="0.2">
      <c r="B184" s="304"/>
      <c r="C184" s="304"/>
      <c r="D184" s="304"/>
    </row>
    <row r="185" spans="2:4" ht="15" customHeight="1" x14ac:dyDescent="0.2">
      <c r="B185" s="304"/>
      <c r="C185" s="304"/>
      <c r="D185" s="304"/>
    </row>
    <row r="186" spans="2:4" ht="15" customHeight="1" x14ac:dyDescent="0.2">
      <c r="B186" s="304"/>
      <c r="C186" s="304"/>
      <c r="D186" s="304"/>
    </row>
    <row r="187" spans="2:4" ht="15" customHeight="1" x14ac:dyDescent="0.2">
      <c r="B187" s="304"/>
      <c r="C187" s="304"/>
      <c r="D187" s="304"/>
    </row>
    <row r="188" spans="2:4" ht="15" customHeight="1" x14ac:dyDescent="0.2">
      <c r="B188" s="304"/>
      <c r="C188" s="304"/>
      <c r="D188" s="304"/>
    </row>
    <row r="189" spans="2:4" ht="15" customHeight="1" x14ac:dyDescent="0.2">
      <c r="B189" s="304"/>
      <c r="C189" s="304"/>
      <c r="D189" s="304"/>
    </row>
    <row r="190" spans="2:4" ht="15" customHeight="1" x14ac:dyDescent="0.2">
      <c r="B190" s="304"/>
      <c r="C190" s="304"/>
      <c r="D190" s="304"/>
    </row>
    <row r="191" spans="2:4" ht="15" customHeight="1" x14ac:dyDescent="0.2">
      <c r="B191" s="304"/>
      <c r="C191" s="304"/>
      <c r="D191" s="304"/>
    </row>
    <row r="192" spans="2:4" ht="15" customHeight="1" x14ac:dyDescent="0.2">
      <c r="B192" s="304"/>
      <c r="C192" s="304"/>
      <c r="D192" s="304"/>
    </row>
    <row r="193" spans="2:4" ht="15" customHeight="1" x14ac:dyDescent="0.2">
      <c r="B193" s="304"/>
      <c r="C193" s="304"/>
      <c r="D193" s="304"/>
    </row>
    <row r="194" spans="2:4" ht="15" customHeight="1" x14ac:dyDescent="0.2">
      <c r="B194" s="304"/>
      <c r="C194" s="304"/>
      <c r="D194" s="304"/>
    </row>
    <row r="195" spans="2:4" ht="15" customHeight="1" x14ac:dyDescent="0.2">
      <c r="B195" s="304"/>
      <c r="C195" s="304"/>
      <c r="D195" s="304"/>
    </row>
    <row r="196" spans="2:4" ht="15" customHeight="1" x14ac:dyDescent="0.2">
      <c r="B196" s="304"/>
      <c r="C196" s="304"/>
      <c r="D196" s="304"/>
    </row>
    <row r="197" spans="2:4" ht="15" customHeight="1" x14ac:dyDescent="0.2">
      <c r="B197" s="304"/>
      <c r="C197" s="304"/>
      <c r="D197" s="304"/>
    </row>
    <row r="198" spans="2:4" ht="15" customHeight="1" x14ac:dyDescent="0.2">
      <c r="B198" s="304"/>
      <c r="C198" s="304"/>
      <c r="D198" s="304"/>
    </row>
    <row r="199" spans="2:4" ht="15" customHeight="1" x14ac:dyDescent="0.2">
      <c r="B199" s="304"/>
      <c r="C199" s="304"/>
      <c r="D199" s="304"/>
    </row>
    <row r="200" spans="2:4" ht="15" customHeight="1" x14ac:dyDescent="0.2">
      <c r="B200" s="304"/>
      <c r="C200" s="304"/>
      <c r="D200" s="304"/>
    </row>
    <row r="201" spans="2:4" ht="15" customHeight="1" x14ac:dyDescent="0.2">
      <c r="B201" s="304"/>
      <c r="C201" s="304"/>
      <c r="D201" s="304"/>
    </row>
    <row r="202" spans="2:4" ht="15" customHeight="1" x14ac:dyDescent="0.2">
      <c r="B202" s="304"/>
      <c r="C202" s="304"/>
      <c r="D202" s="304"/>
    </row>
    <row r="203" spans="2:4" ht="15" customHeight="1" x14ac:dyDescent="0.2">
      <c r="B203" s="304"/>
      <c r="C203" s="304"/>
      <c r="D203" s="304"/>
    </row>
    <row r="204" spans="2:4" ht="15" customHeight="1" x14ac:dyDescent="0.2">
      <c r="B204" s="304"/>
      <c r="C204" s="304"/>
      <c r="D204" s="304"/>
    </row>
    <row r="205" spans="2:4" ht="15" customHeight="1" x14ac:dyDescent="0.2">
      <c r="B205" s="304"/>
      <c r="C205" s="304"/>
      <c r="D205" s="304"/>
    </row>
    <row r="206" spans="2:4" ht="15" customHeight="1" x14ac:dyDescent="0.2">
      <c r="B206" s="304"/>
      <c r="C206" s="304"/>
      <c r="D206" s="304"/>
    </row>
    <row r="207" spans="2:4" ht="15" customHeight="1" x14ac:dyDescent="0.2">
      <c r="B207" s="304"/>
      <c r="C207" s="304"/>
      <c r="D207" s="304"/>
    </row>
    <row r="208" spans="2:4" ht="15" customHeight="1" x14ac:dyDescent="0.2">
      <c r="B208" s="304"/>
      <c r="C208" s="304"/>
      <c r="D208" s="304"/>
    </row>
    <row r="209" spans="2:4" ht="15" customHeight="1" x14ac:dyDescent="0.2">
      <c r="B209" s="304"/>
      <c r="C209" s="304"/>
      <c r="D209" s="304"/>
    </row>
    <row r="210" spans="2:4" ht="15" customHeight="1" x14ac:dyDescent="0.2">
      <c r="B210" s="304"/>
      <c r="C210" s="304"/>
      <c r="D210" s="304"/>
    </row>
    <row r="211" spans="2:4" ht="15" customHeight="1" x14ac:dyDescent="0.2">
      <c r="B211" s="304"/>
      <c r="C211" s="304"/>
      <c r="D211" s="304"/>
    </row>
    <row r="212" spans="2:4" ht="15" customHeight="1" x14ac:dyDescent="0.2">
      <c r="B212" s="304"/>
      <c r="C212" s="304"/>
      <c r="D212" s="304"/>
    </row>
    <row r="213" spans="2:4" ht="15" customHeight="1" x14ac:dyDescent="0.2">
      <c r="B213" s="304"/>
      <c r="C213" s="304"/>
      <c r="D213" s="304"/>
    </row>
    <row r="214" spans="2:4" ht="15" customHeight="1" x14ac:dyDescent="0.2">
      <c r="B214" s="304"/>
      <c r="C214" s="304"/>
      <c r="D214" s="304"/>
    </row>
    <row r="215" spans="2:4" ht="15" customHeight="1" x14ac:dyDescent="0.2">
      <c r="B215" s="304"/>
      <c r="C215" s="304"/>
      <c r="D215" s="304"/>
    </row>
    <row r="216" spans="2:4" ht="15" customHeight="1" x14ac:dyDescent="0.2">
      <c r="B216" s="304"/>
      <c r="C216" s="304"/>
      <c r="D216" s="304"/>
    </row>
    <row r="217" spans="2:4" ht="15" customHeight="1" x14ac:dyDescent="0.2">
      <c r="B217" s="304"/>
      <c r="C217" s="304"/>
      <c r="D217" s="304"/>
    </row>
    <row r="218" spans="2:4" ht="15" customHeight="1" x14ac:dyDescent="0.2">
      <c r="B218" s="304"/>
      <c r="C218" s="304"/>
      <c r="D218" s="304"/>
    </row>
    <row r="219" spans="2:4" ht="15" customHeight="1" x14ac:dyDescent="0.2">
      <c r="B219" s="304"/>
      <c r="C219" s="304"/>
      <c r="D219" s="304"/>
    </row>
    <row r="220" spans="2:4" ht="15" customHeight="1" x14ac:dyDescent="0.2">
      <c r="B220" s="304"/>
      <c r="C220" s="304"/>
      <c r="D220" s="304"/>
    </row>
    <row r="221" spans="2:4" ht="15" customHeight="1" x14ac:dyDescent="0.2">
      <c r="B221" s="304"/>
      <c r="C221" s="304"/>
      <c r="D221" s="304"/>
    </row>
    <row r="222" spans="2:4" ht="15" customHeight="1" x14ac:dyDescent="0.2">
      <c r="B222" s="304"/>
      <c r="C222" s="304"/>
      <c r="D222" s="304"/>
    </row>
    <row r="223" spans="2:4" ht="15" customHeight="1" x14ac:dyDescent="0.2">
      <c r="B223" s="304"/>
      <c r="C223" s="304"/>
      <c r="D223" s="304"/>
    </row>
    <row r="224" spans="2:4" ht="15" customHeight="1" x14ac:dyDescent="0.2">
      <c r="B224" s="304"/>
      <c r="C224" s="304"/>
      <c r="D224" s="304"/>
    </row>
    <row r="225" spans="2:4" ht="15" customHeight="1" x14ac:dyDescent="0.2">
      <c r="B225" s="304"/>
      <c r="C225" s="304"/>
      <c r="D225" s="304"/>
    </row>
    <row r="226" spans="2:4" ht="15" customHeight="1" x14ac:dyDescent="0.2">
      <c r="B226" s="304"/>
      <c r="C226" s="304"/>
      <c r="D226" s="304"/>
    </row>
    <row r="227" spans="2:4" ht="15" customHeight="1" x14ac:dyDescent="0.2">
      <c r="B227" s="304"/>
      <c r="C227" s="304"/>
      <c r="D227" s="304"/>
    </row>
    <row r="228" spans="2:4" ht="15" customHeight="1" x14ac:dyDescent="0.2">
      <c r="B228" s="304"/>
      <c r="C228" s="304"/>
      <c r="D228" s="304"/>
    </row>
    <row r="229" spans="2:4" ht="15" customHeight="1" x14ac:dyDescent="0.2">
      <c r="B229" s="304"/>
      <c r="C229" s="304"/>
      <c r="D229" s="304"/>
    </row>
    <row r="230" spans="2:4" ht="15" customHeight="1" x14ac:dyDescent="0.2">
      <c r="B230" s="304"/>
      <c r="C230" s="304"/>
      <c r="D230" s="304"/>
    </row>
    <row r="231" spans="2:4" ht="15" customHeight="1" x14ac:dyDescent="0.2">
      <c r="B231" s="304"/>
      <c r="C231" s="304"/>
      <c r="D231" s="304"/>
    </row>
    <row r="232" spans="2:4" ht="15" customHeight="1" x14ac:dyDescent="0.2">
      <c r="B232" s="304"/>
      <c r="C232" s="304"/>
      <c r="D232" s="304"/>
    </row>
    <row r="233" spans="2:4" ht="15" customHeight="1" x14ac:dyDescent="0.2">
      <c r="B233" s="304"/>
      <c r="C233" s="304"/>
      <c r="D233" s="304"/>
    </row>
    <row r="234" spans="2:4" ht="15" customHeight="1" x14ac:dyDescent="0.2">
      <c r="B234" s="304"/>
      <c r="C234" s="304"/>
      <c r="D234" s="304"/>
    </row>
    <row r="235" spans="2:4" ht="15" customHeight="1" x14ac:dyDescent="0.2">
      <c r="B235" s="304"/>
      <c r="C235" s="304"/>
      <c r="D235" s="304"/>
    </row>
    <row r="236" spans="2:4" ht="15" customHeight="1" x14ac:dyDescent="0.2">
      <c r="B236" s="304"/>
      <c r="C236" s="304"/>
      <c r="D236" s="304"/>
    </row>
    <row r="237" spans="2:4" ht="15" customHeight="1" x14ac:dyDescent="0.2">
      <c r="B237" s="304"/>
      <c r="C237" s="304"/>
      <c r="D237" s="304"/>
    </row>
    <row r="238" spans="2:4" ht="15" customHeight="1" x14ac:dyDescent="0.2">
      <c r="B238" s="304"/>
      <c r="C238" s="304"/>
      <c r="D238" s="304"/>
    </row>
    <row r="239" spans="2:4" ht="15" customHeight="1" x14ac:dyDescent="0.2">
      <c r="B239" s="304"/>
      <c r="C239" s="304"/>
      <c r="D239" s="304"/>
    </row>
    <row r="240" spans="2:4" ht="15" customHeight="1" x14ac:dyDescent="0.2">
      <c r="B240" s="304"/>
      <c r="C240" s="304"/>
      <c r="D240" s="304"/>
    </row>
    <row r="241" spans="2:4" ht="15" customHeight="1" x14ac:dyDescent="0.2">
      <c r="B241" s="304"/>
      <c r="C241" s="304"/>
      <c r="D241" s="304"/>
    </row>
    <row r="242" spans="2:4" ht="15" customHeight="1" x14ac:dyDescent="0.2">
      <c r="B242" s="304"/>
      <c r="C242" s="304"/>
      <c r="D242" s="304"/>
    </row>
    <row r="243" spans="2:4" ht="15" customHeight="1" x14ac:dyDescent="0.2">
      <c r="B243" s="304"/>
      <c r="C243" s="304"/>
      <c r="D243" s="304"/>
    </row>
    <row r="244" spans="2:4" ht="15" customHeight="1" x14ac:dyDescent="0.2">
      <c r="B244" s="304"/>
      <c r="C244" s="304"/>
      <c r="D244" s="304"/>
    </row>
    <row r="245" spans="2:4" ht="15" customHeight="1" x14ac:dyDescent="0.2">
      <c r="B245" s="304"/>
      <c r="C245" s="304"/>
      <c r="D245" s="304"/>
    </row>
    <row r="246" spans="2:4" ht="15" customHeight="1" x14ac:dyDescent="0.2">
      <c r="B246" s="304"/>
      <c r="C246" s="304"/>
      <c r="D246" s="304"/>
    </row>
    <row r="247" spans="2:4" ht="15" customHeight="1" x14ac:dyDescent="0.2">
      <c r="B247" s="304"/>
      <c r="C247" s="304"/>
      <c r="D247" s="304"/>
    </row>
    <row r="248" spans="2:4" ht="15" customHeight="1" x14ac:dyDescent="0.2">
      <c r="B248" s="304"/>
      <c r="C248" s="304"/>
      <c r="D248" s="304"/>
    </row>
    <row r="249" spans="2:4" ht="15" customHeight="1" x14ac:dyDescent="0.2">
      <c r="B249" s="304"/>
      <c r="C249" s="304"/>
      <c r="D249" s="304"/>
    </row>
    <row r="250" spans="2:4" ht="15" customHeight="1" x14ac:dyDescent="0.2">
      <c r="B250" s="304"/>
      <c r="C250" s="304"/>
      <c r="D250" s="304"/>
    </row>
    <row r="251" spans="2:4" ht="15" customHeight="1" x14ac:dyDescent="0.2">
      <c r="B251" s="304"/>
      <c r="C251" s="304"/>
      <c r="D251" s="304"/>
    </row>
    <row r="252" spans="2:4" ht="15" customHeight="1" x14ac:dyDescent="0.2">
      <c r="B252" s="304"/>
      <c r="C252" s="304"/>
      <c r="D252" s="304"/>
    </row>
    <row r="253" spans="2:4" ht="15" customHeight="1" x14ac:dyDescent="0.2">
      <c r="B253" s="304"/>
      <c r="C253" s="304"/>
      <c r="D253" s="304"/>
    </row>
    <row r="254" spans="2:4" ht="15" customHeight="1" x14ac:dyDescent="0.2">
      <c r="B254" s="304"/>
      <c r="C254" s="304"/>
      <c r="D254" s="304"/>
    </row>
    <row r="255" spans="2:4" ht="15" customHeight="1" x14ac:dyDescent="0.2">
      <c r="B255" s="304"/>
      <c r="C255" s="304"/>
      <c r="D255" s="304"/>
    </row>
    <row r="256" spans="2:4" ht="15" customHeight="1" x14ac:dyDescent="0.2">
      <c r="B256" s="304"/>
      <c r="C256" s="304"/>
      <c r="D256" s="304"/>
    </row>
    <row r="257" spans="2:4" ht="15" customHeight="1" x14ac:dyDescent="0.2">
      <c r="B257" s="304"/>
      <c r="C257" s="304"/>
      <c r="D257" s="304"/>
    </row>
    <row r="258" spans="2:4" ht="15" customHeight="1" x14ac:dyDescent="0.2">
      <c r="B258" s="304"/>
      <c r="C258" s="304"/>
      <c r="D258" s="304"/>
    </row>
    <row r="259" spans="2:4" ht="15" customHeight="1" x14ac:dyDescent="0.2">
      <c r="B259" s="304"/>
      <c r="C259" s="304"/>
      <c r="D259" s="304"/>
    </row>
    <row r="260" spans="2:4" ht="15" customHeight="1" x14ac:dyDescent="0.2">
      <c r="B260" s="304"/>
      <c r="C260" s="304"/>
      <c r="D260" s="304"/>
    </row>
    <row r="261" spans="2:4" ht="15" customHeight="1" x14ac:dyDescent="0.2">
      <c r="B261" s="304"/>
      <c r="C261" s="304"/>
      <c r="D261" s="304"/>
    </row>
    <row r="262" spans="2:4" ht="15" customHeight="1" x14ac:dyDescent="0.2">
      <c r="B262" s="304"/>
      <c r="C262" s="304"/>
      <c r="D262" s="304"/>
    </row>
    <row r="263" spans="2:4" ht="15" customHeight="1" x14ac:dyDescent="0.2">
      <c r="B263" s="304"/>
      <c r="C263" s="304"/>
      <c r="D263" s="304"/>
    </row>
    <row r="264" spans="2:4" ht="15" customHeight="1" x14ac:dyDescent="0.2">
      <c r="B264" s="304"/>
      <c r="C264" s="304"/>
      <c r="D264" s="304"/>
    </row>
    <row r="265" spans="2:4" ht="15" customHeight="1" x14ac:dyDescent="0.2">
      <c r="B265" s="304"/>
      <c r="C265" s="304"/>
      <c r="D265" s="304"/>
    </row>
    <row r="266" spans="2:4" ht="15" customHeight="1" x14ac:dyDescent="0.2">
      <c r="B266" s="304"/>
      <c r="C266" s="304"/>
      <c r="D266" s="304"/>
    </row>
    <row r="267" spans="2:4" ht="15" customHeight="1" x14ac:dyDescent="0.2">
      <c r="B267" s="304"/>
      <c r="C267" s="304"/>
      <c r="D267" s="304"/>
    </row>
    <row r="268" spans="2:4" ht="15" customHeight="1" x14ac:dyDescent="0.2">
      <c r="B268" s="304"/>
      <c r="C268" s="304"/>
      <c r="D268" s="304"/>
    </row>
    <row r="269" spans="2:4" ht="15" customHeight="1" x14ac:dyDescent="0.2">
      <c r="B269" s="304"/>
      <c r="C269" s="304"/>
      <c r="D269" s="304"/>
    </row>
    <row r="270" spans="2:4" ht="15" customHeight="1" x14ac:dyDescent="0.2">
      <c r="B270" s="304"/>
      <c r="C270" s="304"/>
      <c r="D270" s="304"/>
    </row>
    <row r="271" spans="2:4" ht="15" customHeight="1" x14ac:dyDescent="0.2">
      <c r="B271" s="304"/>
      <c r="C271" s="304"/>
      <c r="D271" s="304"/>
    </row>
    <row r="272" spans="2:4" ht="15" customHeight="1" x14ac:dyDescent="0.2">
      <c r="B272" s="304"/>
      <c r="C272" s="304"/>
      <c r="D272" s="304"/>
    </row>
    <row r="273" spans="2:4" ht="15" customHeight="1" x14ac:dyDescent="0.2">
      <c r="B273" s="304"/>
      <c r="C273" s="304"/>
      <c r="D273" s="304"/>
    </row>
    <row r="274" spans="2:4" ht="15" customHeight="1" x14ac:dyDescent="0.2">
      <c r="B274" s="304"/>
      <c r="C274" s="304"/>
      <c r="D274" s="304"/>
    </row>
    <row r="275" spans="2:4" ht="15" customHeight="1" x14ac:dyDescent="0.2">
      <c r="B275" s="304"/>
      <c r="C275" s="304"/>
      <c r="D275" s="304"/>
    </row>
    <row r="276" spans="2:4" ht="15" customHeight="1" x14ac:dyDescent="0.2">
      <c r="B276" s="304"/>
      <c r="C276" s="304"/>
      <c r="D276" s="304"/>
    </row>
    <row r="277" spans="2:4" ht="15" customHeight="1" x14ac:dyDescent="0.2">
      <c r="B277" s="304"/>
      <c r="C277" s="304"/>
      <c r="D277" s="304"/>
    </row>
    <row r="278" spans="2:4" ht="15" customHeight="1" x14ac:dyDescent="0.2">
      <c r="B278" s="304"/>
      <c r="C278" s="304"/>
      <c r="D278" s="304"/>
    </row>
    <row r="279" spans="2:4" ht="15" customHeight="1" x14ac:dyDescent="0.2">
      <c r="B279" s="304"/>
      <c r="C279" s="304"/>
      <c r="D279" s="304"/>
    </row>
    <row r="280" spans="2:4" ht="15" customHeight="1" x14ac:dyDescent="0.2">
      <c r="B280" s="304"/>
      <c r="C280" s="304"/>
      <c r="D280" s="304"/>
    </row>
    <row r="281" spans="2:4" ht="15" customHeight="1" x14ac:dyDescent="0.2">
      <c r="B281" s="304"/>
      <c r="C281" s="304"/>
      <c r="D281" s="304"/>
    </row>
    <row r="282" spans="2:4" ht="15" customHeight="1" x14ac:dyDescent="0.2">
      <c r="B282" s="304"/>
      <c r="C282" s="304"/>
      <c r="D282" s="304"/>
    </row>
    <row r="283" spans="2:4" ht="15" customHeight="1" x14ac:dyDescent="0.2">
      <c r="B283" s="304"/>
      <c r="C283" s="304"/>
      <c r="D283" s="304"/>
    </row>
    <row r="284" spans="2:4" ht="15" customHeight="1" x14ac:dyDescent="0.2">
      <c r="B284" s="304"/>
      <c r="C284" s="304"/>
      <c r="D284" s="304"/>
    </row>
    <row r="285" spans="2:4" ht="15" customHeight="1" x14ac:dyDescent="0.2">
      <c r="B285" s="304"/>
      <c r="C285" s="304"/>
      <c r="D285" s="304"/>
    </row>
    <row r="286" spans="2:4" ht="15" customHeight="1" x14ac:dyDescent="0.2">
      <c r="B286" s="304"/>
      <c r="C286" s="304"/>
      <c r="D286" s="304"/>
    </row>
    <row r="287" spans="2:4" ht="15" customHeight="1" x14ac:dyDescent="0.2">
      <c r="B287" s="304"/>
      <c r="C287" s="304"/>
      <c r="D287" s="304"/>
    </row>
    <row r="288" spans="2:4" ht="15" customHeight="1" x14ac:dyDescent="0.2">
      <c r="B288" s="304"/>
      <c r="C288" s="304"/>
      <c r="D288" s="304"/>
    </row>
    <row r="289" spans="2:4" ht="15" customHeight="1" x14ac:dyDescent="0.2">
      <c r="B289" s="304"/>
      <c r="C289" s="304"/>
      <c r="D289" s="304"/>
    </row>
    <row r="290" spans="2:4" ht="15" customHeight="1" x14ac:dyDescent="0.2">
      <c r="B290" s="304"/>
      <c r="C290" s="304"/>
      <c r="D290" s="304"/>
    </row>
    <row r="291" spans="2:4" ht="15" customHeight="1" x14ac:dyDescent="0.2">
      <c r="B291" s="304"/>
      <c r="C291" s="304"/>
      <c r="D291" s="304"/>
    </row>
    <row r="292" spans="2:4" ht="15" customHeight="1" x14ac:dyDescent="0.2">
      <c r="B292" s="304"/>
      <c r="C292" s="304"/>
      <c r="D292" s="304"/>
    </row>
    <row r="293" spans="2:4" ht="15" customHeight="1" x14ac:dyDescent="0.2">
      <c r="B293" s="304"/>
      <c r="C293" s="304"/>
      <c r="D293" s="304"/>
    </row>
    <row r="294" spans="2:4" ht="15" customHeight="1" x14ac:dyDescent="0.2">
      <c r="B294" s="304"/>
      <c r="C294" s="304"/>
      <c r="D294" s="304"/>
    </row>
    <row r="295" spans="2:4" ht="15" customHeight="1" x14ac:dyDescent="0.2">
      <c r="B295" s="304"/>
      <c r="C295" s="304"/>
      <c r="D295" s="304"/>
    </row>
    <row r="296" spans="2:4" ht="15" customHeight="1" x14ac:dyDescent="0.2">
      <c r="B296" s="304"/>
      <c r="C296" s="304"/>
      <c r="D296" s="304"/>
    </row>
    <row r="297" spans="2:4" ht="15" customHeight="1" x14ac:dyDescent="0.2">
      <c r="B297" s="304"/>
      <c r="C297" s="304"/>
      <c r="D297" s="304"/>
    </row>
    <row r="298" spans="2:4" ht="15" customHeight="1" x14ac:dyDescent="0.2">
      <c r="B298" s="304"/>
      <c r="C298" s="304"/>
      <c r="D298" s="304"/>
    </row>
    <row r="299" spans="2:4" ht="15" customHeight="1" x14ac:dyDescent="0.2">
      <c r="B299" s="304"/>
      <c r="C299" s="304"/>
      <c r="D299" s="304"/>
    </row>
    <row r="300" spans="2:4" ht="15" customHeight="1" x14ac:dyDescent="0.2">
      <c r="B300" s="304"/>
      <c r="C300" s="304"/>
      <c r="D300" s="304"/>
    </row>
    <row r="301" spans="2:4" ht="15" customHeight="1" x14ac:dyDescent="0.2">
      <c r="B301" s="304"/>
      <c r="C301" s="304"/>
      <c r="D301" s="304"/>
    </row>
    <row r="302" spans="2:4" ht="15" customHeight="1" x14ac:dyDescent="0.2">
      <c r="B302" s="304"/>
      <c r="C302" s="304"/>
      <c r="D302" s="304"/>
    </row>
    <row r="303" spans="2:4" ht="15" customHeight="1" x14ac:dyDescent="0.2">
      <c r="B303" s="304"/>
      <c r="C303" s="304"/>
      <c r="D303" s="304"/>
    </row>
    <row r="304" spans="2:4" ht="15" customHeight="1" x14ac:dyDescent="0.2">
      <c r="B304" s="304"/>
      <c r="C304" s="304"/>
      <c r="D304" s="304"/>
    </row>
    <row r="305" spans="2:4" ht="15" customHeight="1" x14ac:dyDescent="0.2">
      <c r="B305" s="304"/>
      <c r="C305" s="304"/>
      <c r="D305" s="304"/>
    </row>
    <row r="306" spans="2:4" ht="15" customHeight="1" x14ac:dyDescent="0.2">
      <c r="B306" s="304"/>
      <c r="C306" s="304"/>
      <c r="D306" s="304"/>
    </row>
    <row r="307" spans="2:4" ht="15" customHeight="1" x14ac:dyDescent="0.2">
      <c r="B307" s="304"/>
      <c r="C307" s="304"/>
      <c r="D307" s="304"/>
    </row>
    <row r="308" spans="2:4" ht="15" customHeight="1" x14ac:dyDescent="0.2">
      <c r="B308" s="304"/>
      <c r="C308" s="304"/>
      <c r="D308" s="304"/>
    </row>
    <row r="309" spans="2:4" ht="15" customHeight="1" x14ac:dyDescent="0.2">
      <c r="B309" s="304"/>
      <c r="C309" s="304"/>
      <c r="D309" s="304"/>
    </row>
    <row r="310" spans="2:4" ht="15" customHeight="1" x14ac:dyDescent="0.2">
      <c r="B310" s="304"/>
      <c r="C310" s="304"/>
      <c r="D310" s="304"/>
    </row>
    <row r="311" spans="2:4" ht="15" customHeight="1" x14ac:dyDescent="0.2">
      <c r="B311" s="304"/>
      <c r="C311" s="304"/>
      <c r="D311" s="304"/>
    </row>
    <row r="312" spans="2:4" ht="15" customHeight="1" x14ac:dyDescent="0.2">
      <c r="B312" s="304"/>
      <c r="C312" s="304"/>
      <c r="D312" s="304"/>
    </row>
    <row r="313" spans="2:4" ht="15" customHeight="1" x14ac:dyDescent="0.2">
      <c r="B313" s="304"/>
      <c r="C313" s="304"/>
      <c r="D313" s="304"/>
    </row>
    <row r="314" spans="2:4" ht="15" customHeight="1" x14ac:dyDescent="0.2">
      <c r="B314" s="304"/>
      <c r="C314" s="304"/>
      <c r="D314" s="304"/>
    </row>
    <row r="315" spans="2:4" ht="15" customHeight="1" x14ac:dyDescent="0.2">
      <c r="B315" s="304"/>
      <c r="C315" s="304"/>
      <c r="D315" s="304"/>
    </row>
    <row r="316" spans="2:4" ht="15" customHeight="1" x14ac:dyDescent="0.2">
      <c r="B316" s="304"/>
      <c r="C316" s="304"/>
      <c r="D316" s="304"/>
    </row>
    <row r="317" spans="2:4" ht="15" customHeight="1" x14ac:dyDescent="0.2">
      <c r="B317" s="304"/>
      <c r="C317" s="304"/>
      <c r="D317" s="304"/>
    </row>
    <row r="318" spans="2:4" ht="15" customHeight="1" x14ac:dyDescent="0.2">
      <c r="B318" s="304"/>
      <c r="C318" s="304"/>
      <c r="D318" s="304"/>
    </row>
    <row r="319" spans="2:4" ht="15" customHeight="1" x14ac:dyDescent="0.2">
      <c r="B319" s="304"/>
      <c r="C319" s="304"/>
      <c r="D319" s="304"/>
    </row>
    <row r="320" spans="2:4" ht="15" customHeight="1" x14ac:dyDescent="0.2">
      <c r="B320" s="304"/>
      <c r="C320" s="304"/>
      <c r="D320" s="304"/>
    </row>
    <row r="321" spans="2:5" ht="15" customHeight="1" x14ac:dyDescent="0.2">
      <c r="B321" s="304"/>
      <c r="C321" s="304"/>
      <c r="D321" s="304"/>
    </row>
    <row r="322" spans="2:5" ht="15" customHeight="1" x14ac:dyDescent="0.2">
      <c r="B322" s="304"/>
      <c r="C322" s="304"/>
      <c r="D322" s="304"/>
    </row>
    <row r="323" spans="2:5" ht="15" customHeight="1" x14ac:dyDescent="0.2">
      <c r="B323" s="304"/>
      <c r="C323" s="304"/>
      <c r="D323" s="304"/>
    </row>
    <row r="324" spans="2:5" ht="15" customHeight="1" x14ac:dyDescent="0.2">
      <c r="B324" s="304"/>
      <c r="C324" s="304"/>
      <c r="D324" s="304"/>
    </row>
    <row r="325" spans="2:5" ht="15" customHeight="1" x14ac:dyDescent="0.2">
      <c r="B325" s="304"/>
      <c r="C325" s="304"/>
      <c r="D325" s="304"/>
    </row>
    <row r="326" spans="2:5" ht="15" customHeight="1" x14ac:dyDescent="0.2">
      <c r="B326" s="304"/>
      <c r="C326" s="304"/>
      <c r="D326" s="304"/>
    </row>
    <row r="327" spans="2:5" ht="15" customHeight="1" x14ac:dyDescent="0.2">
      <c r="B327" s="304"/>
      <c r="C327" s="304"/>
      <c r="D327" s="304"/>
    </row>
    <row r="328" spans="2:5" ht="15" customHeight="1" x14ac:dyDescent="0.2">
      <c r="B328" s="304"/>
      <c r="C328" s="304"/>
      <c r="D328" s="304"/>
    </row>
    <row r="329" spans="2:5" ht="15" customHeight="1" x14ac:dyDescent="0.2">
      <c r="B329" s="304"/>
      <c r="C329" s="304"/>
      <c r="D329" s="304"/>
    </row>
    <row r="330" spans="2:5" ht="15" customHeight="1" x14ac:dyDescent="0.2">
      <c r="B330" s="304"/>
      <c r="C330" s="304"/>
      <c r="D330" s="304"/>
    </row>
    <row r="331" spans="2:5" ht="15" customHeight="1" x14ac:dyDescent="0.2">
      <c r="B331" s="304"/>
      <c r="C331" s="304"/>
      <c r="D331" s="304"/>
    </row>
    <row r="332" spans="2:5" ht="15" customHeight="1" x14ac:dyDescent="0.2">
      <c r="B332" s="304"/>
      <c r="C332" s="304"/>
      <c r="D332" s="304"/>
    </row>
    <row r="333" spans="2:5" ht="15" customHeight="1" x14ac:dyDescent="0.2">
      <c r="B333" s="304"/>
      <c r="C333" s="304"/>
      <c r="D333" s="304"/>
    </row>
    <row r="334" spans="2:5" ht="15" customHeight="1" x14ac:dyDescent="0.2">
      <c r="B334" s="304"/>
      <c r="C334" s="304"/>
      <c r="D334" s="304"/>
      <c r="E334" s="304"/>
    </row>
    <row r="335" spans="2:5" ht="15" customHeight="1" x14ac:dyDescent="0.2">
      <c r="B335" s="304"/>
      <c r="C335" s="304"/>
      <c r="D335" s="304"/>
    </row>
    <row r="336" spans="2:5" ht="15" customHeight="1" x14ac:dyDescent="0.2">
      <c r="B336" s="304"/>
      <c r="C336" s="304"/>
      <c r="D336" s="304"/>
    </row>
    <row r="337" spans="2:4" ht="15" customHeight="1" x14ac:dyDescent="0.2">
      <c r="B337" s="304"/>
      <c r="C337" s="304"/>
      <c r="D337" s="304"/>
    </row>
    <row r="338" spans="2:4" ht="15" customHeight="1" x14ac:dyDescent="0.2">
      <c r="B338" s="304"/>
      <c r="C338" s="304"/>
      <c r="D338" s="304"/>
    </row>
    <row r="339" spans="2:4" ht="15" customHeight="1" x14ac:dyDescent="0.2">
      <c r="B339" s="304"/>
      <c r="C339" s="304"/>
      <c r="D339" s="304"/>
    </row>
    <row r="340" spans="2:4" ht="15" customHeight="1" x14ac:dyDescent="0.2">
      <c r="B340" s="304"/>
      <c r="C340" s="304"/>
      <c r="D340" s="304"/>
    </row>
    <row r="341" spans="2:4" ht="15" customHeight="1" x14ac:dyDescent="0.2">
      <c r="B341" s="304"/>
      <c r="C341" s="304"/>
      <c r="D341" s="304"/>
    </row>
    <row r="342" spans="2:4" ht="15" customHeight="1" x14ac:dyDescent="0.2">
      <c r="B342" s="304"/>
      <c r="C342" s="304"/>
      <c r="D342" s="304"/>
    </row>
    <row r="343" spans="2:4" ht="15" customHeight="1" x14ac:dyDescent="0.2">
      <c r="B343" s="304"/>
      <c r="C343" s="304"/>
      <c r="D343" s="304"/>
    </row>
    <row r="344" spans="2:4" ht="15" customHeight="1" x14ac:dyDescent="0.2">
      <c r="B344" s="304"/>
      <c r="C344" s="304"/>
      <c r="D344" s="304"/>
    </row>
    <row r="345" spans="2:4" ht="15" customHeight="1" x14ac:dyDescent="0.2">
      <c r="B345" s="304"/>
      <c r="C345" s="304"/>
      <c r="D345" s="304"/>
    </row>
    <row r="346" spans="2:4" ht="15" customHeight="1" x14ac:dyDescent="0.2">
      <c r="B346" s="304"/>
      <c r="C346" s="304"/>
      <c r="D346" s="304"/>
    </row>
    <row r="347" spans="2:4" ht="15" customHeight="1" x14ac:dyDescent="0.2">
      <c r="B347" s="304"/>
      <c r="C347" s="304"/>
      <c r="D347" s="304"/>
    </row>
    <row r="348" spans="2:4" ht="15" customHeight="1" x14ac:dyDescent="0.2">
      <c r="B348" s="304"/>
      <c r="C348" s="304"/>
      <c r="D348" s="304"/>
    </row>
  </sheetData>
  <mergeCells count="70">
    <mergeCell ref="C112:D112"/>
    <mergeCell ref="B145:B147"/>
    <mergeCell ref="B148:B150"/>
    <mergeCell ref="C113:D113"/>
    <mergeCell ref="C114:D114"/>
    <mergeCell ref="C115:D115"/>
    <mergeCell ref="C116:D116"/>
    <mergeCell ref="C117:D117"/>
    <mergeCell ref="B119:B121"/>
    <mergeCell ref="B122:B124"/>
    <mergeCell ref="B83:B85"/>
    <mergeCell ref="B108:B117"/>
    <mergeCell ref="B2:D2"/>
    <mergeCell ref="B4:D4"/>
    <mergeCell ref="B6:D6"/>
    <mergeCell ref="B8:D8"/>
    <mergeCell ref="C111:D111"/>
    <mergeCell ref="C55:D55"/>
    <mergeCell ref="C56:D56"/>
    <mergeCell ref="C16:D16"/>
    <mergeCell ref="C109:D109"/>
    <mergeCell ref="B51:B53"/>
    <mergeCell ref="B41:B50"/>
    <mergeCell ref="C110:D110"/>
    <mergeCell ref="C28:D28"/>
    <mergeCell ref="C108:D108"/>
    <mergeCell ref="C57:D57"/>
    <mergeCell ref="C61:D61"/>
    <mergeCell ref="C59:D59"/>
    <mergeCell ref="C60:D60"/>
    <mergeCell ref="C63:D63"/>
    <mergeCell ref="E63:F63"/>
    <mergeCell ref="B76:B77"/>
    <mergeCell ref="B68:B72"/>
    <mergeCell ref="B74:B75"/>
    <mergeCell ref="C62:D62"/>
    <mergeCell ref="B54:B63"/>
    <mergeCell ref="E61:F61"/>
    <mergeCell ref="C40:D40"/>
    <mergeCell ref="E62:F62"/>
    <mergeCell ref="E60:F60"/>
    <mergeCell ref="C26:D26"/>
    <mergeCell ref="C13:D13"/>
    <mergeCell ref="C17:D17"/>
    <mergeCell ref="C20:E20"/>
    <mergeCell ref="C21:E21"/>
    <mergeCell ref="C22:E22"/>
    <mergeCell ref="C24:D24"/>
    <mergeCell ref="C25:D25"/>
    <mergeCell ref="C14:D14"/>
    <mergeCell ref="C15:D15"/>
    <mergeCell ref="C30:D30"/>
    <mergeCell ref="C29:D29"/>
    <mergeCell ref="C54:D54"/>
    <mergeCell ref="G54:G56"/>
    <mergeCell ref="B151:B153"/>
    <mergeCell ref="F10:F12"/>
    <mergeCell ref="B138:F138"/>
    <mergeCell ref="E114:F114"/>
    <mergeCell ref="E115:F115"/>
    <mergeCell ref="E116:F116"/>
    <mergeCell ref="E117:F117"/>
    <mergeCell ref="B134:B136"/>
    <mergeCell ref="C58:D58"/>
    <mergeCell ref="B86:B88"/>
    <mergeCell ref="B79:B81"/>
    <mergeCell ref="B127:E132"/>
    <mergeCell ref="B33:B36"/>
    <mergeCell ref="D41:D50"/>
    <mergeCell ref="C39:D39"/>
  </mergeCells>
  <phoneticPr fontId="58"/>
  <dataValidations xWindow="988" yWindow="95" count="19">
    <dataValidation allowBlank="1" showInputMessage="1" showErrorMessage="1" prompt="例）事務局長" sqref="C140" xr:uid="{21065E20-B7DF-41C5-8472-D3375ACF0C18}"/>
    <dataValidation type="list" allowBlank="1" showInputMessage="1" showErrorMessage="1" sqref="F68:F72 B21:B22" xr:uid="{BACAAD4F-B92E-4FDA-96AF-5FD389E3CA50}">
      <formula1>"○,　"</formula1>
    </dataValidation>
    <dataValidation allowBlank="1" showInputMessage="1" showErrorMessage="1" prompt="請負比率=見積書記載金額/見積書比較価格×100(小数点以下第2位未満切捨て）" sqref="F77" xr:uid="{047D325C-7754-464C-8E2E-6A3549234E60}"/>
    <dataValidation type="list" allowBlank="1" showInputMessage="1" showErrorMessage="1" sqref="C84 C135 C80 C87 C120 C123 H55" xr:uid="{DC4F7B85-0659-46C5-84F4-8970EC5358AA}">
      <formula1>"1,2,3,4,5,6,7,8,9,10,11,12"</formula1>
    </dataValidation>
    <dataValidation type="list" allowBlank="1" showInputMessage="1" showErrorMessage="1" sqref="C85 C136 C81:C82 C88 C121 C118 C124 H56" xr:uid="{7D96A2B4-812F-472C-AF95-C789F9BFADD1}">
      <formula1>"1,2,3,4,5,6,7,8,9,10,11,12,13,14,15,16,17,18,19,20,21,22,23,24,25,26,27,28,29,30,31"</formula1>
    </dataValidation>
    <dataValidation allowBlank="1" showInputMessage="1" showErrorMessage="1" prompt="数値のみ記入" sqref="D52" xr:uid="{C4F4ED51-3E72-44A3-82CF-C20102870FB3}"/>
    <dataValidation imeMode="on" allowBlank="1" showInputMessage="1" showErrorMessage="1" sqref="D27 D18 C21:D22 C28 C14:C16" xr:uid="{C6BF6181-0CC9-4C7A-89A1-6CF0A1E67AE4}"/>
    <dataValidation imeMode="on" allowBlank="1" showInputMessage="1" showErrorMessage="1" promptTitle="組織の住所" prompt="規約又は運営委員会規則に明記された、事務所の住所を記入してください。_x000a_（事務所を決めた場合は、事務所の住所）_x000a_（決まった事務所がない場合は、代表者の自宅住所）" sqref="C17:D17" xr:uid="{6D6101C1-BE38-4374-B4D6-C5B749FEEC4F}"/>
    <dataValidation type="list" imeMode="on" allowBlank="1" showInputMessage="1" showErrorMessage="1" promptTitle="リストから選択" prompt="水路、農道、ため池、農地のうち、いずれかを記入_x000a_※工種が複数に亘る場合は手入力_x000a_" sqref="C26:D26" xr:uid="{CC8C0E31-35F7-4AA9-801A-863246A579DB}">
      <formula1>"水路,農道,ため池,農地"</formula1>
    </dataValidation>
    <dataValidation imeMode="on" allowBlank="1" showInputMessage="1" showErrorMessage="1" prompt="数値のみ記入" sqref="C27 C29:D30" xr:uid="{0B831063-9ADB-491E-910E-291E12A4A392}"/>
    <dataValidation type="list" allowBlank="1" showInputMessage="1" showErrorMessage="1" sqref="B96" xr:uid="{8725D72C-4630-4C0B-B389-42380F10AAA0}">
      <formula1>"1,2"</formula1>
    </dataValidation>
    <dataValidation allowBlank="1" showInputMessage="1" showErrorMessage="1" prompt="株式会社なら㈱、有限会社なら㈲なども付ける" sqref="C33:C37" xr:uid="{446F00EC-C23F-4337-BE2F-BC7B659242C7}"/>
    <dataValidation allowBlank="1" showInputMessage="1" showErrorMessage="1" prompt="役職名と氏名の間は１文字分スペースをあける" sqref="D33:D37" xr:uid="{CDB6D7D5-9AD4-4576-A4C8-BF0BC1ABE1BB}"/>
    <dataValidation allowBlank="1" showInputMessage="1" showErrorMessage="1" prompt="例）事務局" sqref="C39:D39" xr:uid="{A96F4A25-9E8E-46C5-BC24-892D44C9B38C}"/>
    <dataValidation allowBlank="1" showInputMessage="1" showErrorMessage="1" prompt="税抜きの金額を記入" sqref="D68:E72" xr:uid="{C84F1CA9-38CF-4137-BEB1-A20EDE8E9FB9}"/>
    <dataValidation imeMode="on" allowBlank="1" showInputMessage="1" showErrorMessage="1" prompt="数値を記入（施設の長寿命化のための活動の交付金のみ）" sqref="C18" xr:uid="{1F0F94F5-BCCB-403A-95A5-263C850D04F6}"/>
    <dataValidation imeMode="on" allowBlank="1" showInputMessage="1" showErrorMessage="1" promptTitle="施工箇所の地区名" prompt="例）用水路更新工事　　_x000a_　　　用水路補修工事_x000a_　　　排水路更新工事　　_x000a_　　　排水路補修工事_x000a_　　　ゲート更新工事　　　_x000a_　　　ゲート補修工事_x000a_　　　農道舗装工事　　　　_x000a_　　　暗渠排水工事_x000a_　　　給水設備更新工事　_x000a_　　　排水設備更新工事" sqref="C25:D25" xr:uid="{4DDF2E91-FF44-4EF4-8AE8-8A013BC0542B}"/>
    <dataValidation imeMode="on" allowBlank="1" showInputMessage="1" showErrorMessage="1" promptTitle="施工箇所の地区名" prompt="例）上田市富士山　前畑地区_x000a_　　　上田市富士山（下組：前畑）" sqref="C24:D24" xr:uid="{38BE1819-3927-4EBF-9954-B78B366E39C2}"/>
    <dataValidation type="list" allowBlank="1" showInputMessage="1" showErrorMessage="1" prompt="リストから選択してください" sqref="F76" xr:uid="{DC67C481-26E6-4181-B4C7-FA474857D917}">
      <formula1>"落札,不落"</formula1>
    </dataValidation>
  </dataValidations>
  <hyperlinks>
    <hyperlink ref="B4:D4" location="'一括記入シート（最初に記入してください）'!D68" display="○落札業者決定後に記入する事項はここをクリック" xr:uid="{91AA5E16-3F1B-42E3-AFEB-2FA14671745D}"/>
    <hyperlink ref="B6:D6" location="'一括記入シート（最初に記入してください）'!B96" display="○工事内容に変更があるときはここをクリック" xr:uid="{71426DDE-2E74-4D9E-B1B4-451E6135B0C7}"/>
    <hyperlink ref="B2:D2" location="'一括記入シート（最初に記入してください）'!C13" display="○最初（発注前）に記入する事項はここをクリック" xr:uid="{EC438F25-355D-487C-BECE-EE4E9FA90B6B}"/>
    <hyperlink ref="B8:D8" location="'一括記入シート（最初に記入してください）'!C143" display="○竣工時に記入する事項はここをクリック" xr:uid="{BBA01315-164F-4AF4-9692-8C98D018750B}"/>
  </hyperlinks>
  <pageMargins left="0.98425196850393704" right="0.39370078740157483" top="0" bottom="0" header="0.51181102362204722" footer="0.51181102362204722"/>
  <pageSetup paperSize="9" scale="61" firstPageNumber="4294963191" fitToHeight="0" orientation="landscape" r:id="rId1"/>
  <headerFooter alignWithMargins="0">
    <oddHeader>&amp;C&amp;"ＭＳ Ｐゴシック"&amp;11一括記入シート</oddHeader>
  </headerFooter>
  <rowBreaks count="4" manualBreakCount="4">
    <brk id="37" max="12" man="1"/>
    <brk id="64" max="12" man="1"/>
    <brk id="93" max="12" man="1"/>
    <brk id="136" max="12" man="1"/>
  </rowBreaks>
  <cellWatches>
    <cellWatch r="C13"/>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31377-A457-40CC-BAD3-9FAC3658F02C}">
  <sheetPr>
    <tabColor indexed="14"/>
  </sheetPr>
  <dimension ref="A1:D30"/>
  <sheetViews>
    <sheetView workbookViewId="0">
      <selection activeCell="C20" sqref="C20"/>
    </sheetView>
  </sheetViews>
  <sheetFormatPr defaultRowHeight="13.2" x14ac:dyDescent="0.2"/>
  <cols>
    <col min="1" max="1" width="3.44140625" customWidth="1"/>
    <col min="2" max="2" width="14.44140625" customWidth="1"/>
    <col min="3" max="3" width="44.21875" customWidth="1"/>
    <col min="4" max="4" width="68.21875" customWidth="1"/>
  </cols>
  <sheetData>
    <row r="1" spans="1:4" s="45" customFormat="1" ht="20.100000000000001" customHeight="1" x14ac:dyDescent="0.2">
      <c r="A1" s="647" t="s">
        <v>0</v>
      </c>
      <c r="B1" s="647"/>
      <c r="C1" s="647"/>
      <c r="D1" s="647"/>
    </row>
    <row r="2" spans="1:4" s="45" customFormat="1" ht="20.100000000000001" customHeight="1" x14ac:dyDescent="0.2">
      <c r="A2" s="96" t="s">
        <v>1</v>
      </c>
      <c r="B2" s="46" t="s">
        <v>2</v>
      </c>
      <c r="C2" s="96" t="s">
        <v>3</v>
      </c>
      <c r="D2" s="96" t="s">
        <v>4</v>
      </c>
    </row>
    <row r="3" spans="1:4" s="45" customFormat="1" ht="20.100000000000001" customHeight="1" x14ac:dyDescent="0.2">
      <c r="A3" s="47">
        <v>1</v>
      </c>
      <c r="B3" s="46"/>
      <c r="C3" s="99" t="s">
        <v>5</v>
      </c>
      <c r="D3" s="100" t="s">
        <v>6</v>
      </c>
    </row>
    <row r="4" spans="1:4" s="45" customFormat="1" ht="20.100000000000001" customHeight="1" x14ac:dyDescent="0.2">
      <c r="A4" s="47">
        <v>2</v>
      </c>
      <c r="B4" s="46" t="s">
        <v>721</v>
      </c>
      <c r="C4" s="99" t="s">
        <v>722</v>
      </c>
      <c r="D4" s="97" t="s">
        <v>723</v>
      </c>
    </row>
    <row r="5" spans="1:4" s="45" customFormat="1" ht="20.100000000000001" customHeight="1" x14ac:dyDescent="0.2">
      <c r="A5" s="47">
        <v>3</v>
      </c>
      <c r="B5" s="46" t="s">
        <v>726</v>
      </c>
      <c r="C5" s="99" t="s">
        <v>943</v>
      </c>
      <c r="D5" s="97" t="s">
        <v>945</v>
      </c>
    </row>
    <row r="6" spans="1:4" s="45" customFormat="1" ht="20.100000000000001" customHeight="1" x14ac:dyDescent="0.2">
      <c r="A6" s="47">
        <v>4</v>
      </c>
      <c r="B6" s="46" t="s">
        <v>728</v>
      </c>
      <c r="C6" s="99" t="s">
        <v>727</v>
      </c>
      <c r="D6" s="97" t="s">
        <v>729</v>
      </c>
    </row>
    <row r="7" spans="1:4" s="45" customFormat="1" ht="20.100000000000001" customHeight="1" x14ac:dyDescent="0.2">
      <c r="A7" s="367">
        <v>5</v>
      </c>
      <c r="B7" s="46" t="s">
        <v>810</v>
      </c>
      <c r="C7" s="98" t="s">
        <v>944</v>
      </c>
      <c r="D7" s="366" t="s">
        <v>725</v>
      </c>
    </row>
    <row r="8" spans="1:4" s="45" customFormat="1" ht="20.100000000000001" customHeight="1" x14ac:dyDescent="0.2">
      <c r="A8" s="368">
        <v>6</v>
      </c>
      <c r="B8" s="46" t="s">
        <v>811</v>
      </c>
      <c r="C8" s="98" t="s">
        <v>946</v>
      </c>
      <c r="D8" s="97" t="s">
        <v>947</v>
      </c>
    </row>
    <row r="9" spans="1:4" s="45" customFormat="1" ht="20.100000000000001" customHeight="1" x14ac:dyDescent="0.2">
      <c r="A9" s="369">
        <v>7</v>
      </c>
      <c r="B9" s="46" t="s">
        <v>812</v>
      </c>
      <c r="C9" s="98" t="s">
        <v>948</v>
      </c>
      <c r="D9" s="97" t="s">
        <v>949</v>
      </c>
    </row>
    <row r="10" spans="1:4" s="45" customFormat="1" ht="20.100000000000001" customHeight="1" x14ac:dyDescent="0.2">
      <c r="A10" s="369">
        <v>8</v>
      </c>
      <c r="B10" s="46" t="s">
        <v>732</v>
      </c>
      <c r="C10" s="98" t="s">
        <v>730</v>
      </c>
      <c r="D10" s="97" t="s">
        <v>731</v>
      </c>
    </row>
    <row r="11" spans="1:4" s="45" customFormat="1" ht="20.100000000000001" customHeight="1" x14ac:dyDescent="0.2">
      <c r="A11" s="47">
        <v>9</v>
      </c>
      <c r="B11" s="46" t="s">
        <v>733</v>
      </c>
      <c r="C11" s="98" t="s">
        <v>950</v>
      </c>
      <c r="D11" s="97" t="s">
        <v>951</v>
      </c>
    </row>
    <row r="12" spans="1:4" s="45" customFormat="1" ht="20.100000000000001" customHeight="1" x14ac:dyDescent="0.2">
      <c r="A12" s="47">
        <v>10</v>
      </c>
      <c r="B12" s="46" t="s">
        <v>734</v>
      </c>
      <c r="C12" s="98" t="s">
        <v>952</v>
      </c>
      <c r="D12" s="97" t="s">
        <v>953</v>
      </c>
    </row>
    <row r="13" spans="1:4" s="45" customFormat="1" ht="20.100000000000001" customHeight="1" x14ac:dyDescent="0.2">
      <c r="A13" s="47">
        <v>11</v>
      </c>
      <c r="B13" s="46" t="s">
        <v>735</v>
      </c>
      <c r="C13" s="98" t="s">
        <v>954</v>
      </c>
      <c r="D13" s="97" t="s">
        <v>955</v>
      </c>
    </row>
    <row r="14" spans="1:4" s="45" customFormat="1" ht="20.100000000000001" customHeight="1" x14ac:dyDescent="0.2">
      <c r="A14" s="47">
        <v>12</v>
      </c>
      <c r="B14" s="46" t="s">
        <v>813</v>
      </c>
      <c r="C14" s="98" t="s">
        <v>7</v>
      </c>
      <c r="D14" s="97" t="s">
        <v>8</v>
      </c>
    </row>
    <row r="15" spans="1:4" s="45" customFormat="1" ht="20.100000000000001" customHeight="1" x14ac:dyDescent="0.2">
      <c r="A15" s="47">
        <v>13</v>
      </c>
      <c r="B15" s="46" t="s">
        <v>814</v>
      </c>
      <c r="C15" s="98" t="s">
        <v>736</v>
      </c>
      <c r="D15" s="97" t="s">
        <v>737</v>
      </c>
    </row>
    <row r="16" spans="1:4" s="45" customFormat="1" ht="20.100000000000001" customHeight="1" x14ac:dyDescent="0.2">
      <c r="A16" s="47">
        <v>14</v>
      </c>
      <c r="B16" s="46" t="s">
        <v>815</v>
      </c>
      <c r="C16" s="98" t="s">
        <v>956</v>
      </c>
      <c r="D16" s="97" t="s">
        <v>958</v>
      </c>
    </row>
    <row r="17" spans="1:4" s="45" customFormat="1" ht="20.100000000000001" customHeight="1" x14ac:dyDescent="0.2">
      <c r="A17" s="47">
        <v>15</v>
      </c>
      <c r="B17" s="46" t="s">
        <v>816</v>
      </c>
      <c r="C17" s="98" t="s">
        <v>15</v>
      </c>
      <c r="D17" s="97" t="s">
        <v>738</v>
      </c>
    </row>
    <row r="18" spans="1:4" s="45" customFormat="1" ht="20.100000000000001" customHeight="1" x14ac:dyDescent="0.2">
      <c r="A18" s="47">
        <v>16</v>
      </c>
      <c r="B18" s="46" t="s">
        <v>741</v>
      </c>
      <c r="C18" s="98" t="s">
        <v>739</v>
      </c>
      <c r="D18" s="97" t="s">
        <v>740</v>
      </c>
    </row>
    <row r="19" spans="1:4" s="45" customFormat="1" ht="20.100000000000001" customHeight="1" x14ac:dyDescent="0.2">
      <c r="A19" s="47">
        <v>17</v>
      </c>
      <c r="B19" s="46" t="s">
        <v>744</v>
      </c>
      <c r="C19" s="98" t="s">
        <v>742</v>
      </c>
      <c r="D19" s="97" t="s">
        <v>743</v>
      </c>
    </row>
    <row r="20" spans="1:4" s="45" customFormat="1" ht="20.100000000000001" customHeight="1" x14ac:dyDescent="0.2">
      <c r="A20" s="47">
        <v>18</v>
      </c>
      <c r="B20" s="46" t="s">
        <v>817</v>
      </c>
      <c r="C20" s="98" t="s">
        <v>957</v>
      </c>
      <c r="D20" s="97" t="s">
        <v>745</v>
      </c>
    </row>
    <row r="21" spans="1:4" s="45" customFormat="1" ht="20.100000000000001" customHeight="1" x14ac:dyDescent="0.2">
      <c r="A21" s="47">
        <v>19</v>
      </c>
      <c r="B21" s="46" t="s">
        <v>746</v>
      </c>
      <c r="C21" s="98" t="s">
        <v>9</v>
      </c>
      <c r="D21" s="97" t="s">
        <v>10</v>
      </c>
    </row>
    <row r="22" spans="1:4" s="45" customFormat="1" ht="20.100000000000001" customHeight="1" x14ac:dyDescent="0.2">
      <c r="A22" s="47">
        <v>20</v>
      </c>
      <c r="B22" s="46" t="s">
        <v>838</v>
      </c>
      <c r="C22" s="98" t="s">
        <v>11</v>
      </c>
      <c r="D22" s="97" t="s">
        <v>12</v>
      </c>
    </row>
    <row r="23" spans="1:4" s="45" customFormat="1" ht="20.100000000000001" customHeight="1" x14ac:dyDescent="0.2">
      <c r="A23" s="47">
        <v>21</v>
      </c>
      <c r="B23" s="46" t="s">
        <v>839</v>
      </c>
      <c r="C23" s="98" t="s">
        <v>13</v>
      </c>
      <c r="D23" s="97" t="s">
        <v>14</v>
      </c>
    </row>
    <row r="24" spans="1:4" s="52" customFormat="1" x14ac:dyDescent="0.2">
      <c r="A24"/>
      <c r="B24"/>
      <c r="C24"/>
      <c r="D24"/>
    </row>
    <row r="25" spans="1:4" s="52" customFormat="1" x14ac:dyDescent="0.2">
      <c r="A25" t="s">
        <v>16</v>
      </c>
      <c r="B25"/>
      <c r="C25"/>
      <c r="D25"/>
    </row>
    <row r="26" spans="1:4" s="52" customFormat="1" x14ac:dyDescent="0.2">
      <c r="A26" t="s">
        <v>17</v>
      </c>
      <c r="B26"/>
      <c r="C26"/>
      <c r="D26"/>
    </row>
    <row r="27" spans="1:4" s="52" customFormat="1" x14ac:dyDescent="0.2">
      <c r="A27" t="s">
        <v>18</v>
      </c>
      <c r="B27"/>
      <c r="C27"/>
      <c r="D27"/>
    </row>
    <row r="28" spans="1:4" s="52" customFormat="1" x14ac:dyDescent="0.2">
      <c r="A28" t="s">
        <v>19</v>
      </c>
      <c r="B28"/>
      <c r="C28"/>
      <c r="D28"/>
    </row>
    <row r="29" spans="1:4" s="52" customFormat="1" x14ac:dyDescent="0.2">
      <c r="A29" t="s">
        <v>20</v>
      </c>
      <c r="B29"/>
      <c r="C29"/>
      <c r="D29"/>
    </row>
    <row r="30" spans="1:4" s="52" customFormat="1" x14ac:dyDescent="0.2">
      <c r="A30" t="s">
        <v>819</v>
      </c>
      <c r="B30"/>
      <c r="C30"/>
      <c r="D30"/>
    </row>
  </sheetData>
  <mergeCells count="1">
    <mergeCell ref="A1:D1"/>
  </mergeCells>
  <phoneticPr fontId="58"/>
  <hyperlinks>
    <hyperlink ref="C7" location="'③設計書審査表（当初）'!A1" display="設計書審査表　兼　入札指名業者等確認表（当初）" xr:uid="{1895167E-7575-4D1F-94BB-97AF6478FD59}"/>
    <hyperlink ref="C8" location="④工事施工伺!A1" display="工事施工伺（指名競争入札により発注する場合）" xr:uid="{A9CDCAE2-4594-4E83-9687-9F0E0CFFF981}"/>
    <hyperlink ref="C9" location="⑤指名競争入札通知書!A1" display="指名競争入札通知書（指名競争入札により発注する場合）" xr:uid="{14CB949C-8F6C-43C7-8B3D-BB88F7DFFC62}"/>
    <hyperlink ref="C11" location="⑦入札書書式!A1" display="入札書書式" xr:uid="{E0DC60F7-DC52-4432-8FB2-69D7FE078E12}"/>
    <hyperlink ref="C12" location="⑧予定価格調書!A1" display="予定価格調書" xr:uid="{45F90028-3249-4ABF-AEE0-A9ABCC30B67B}"/>
    <hyperlink ref="C14" location="⑩契約伺書!A1" display="契約伺書" xr:uid="{91EE1589-0DCB-44DF-B867-F9CD9953E39D}"/>
    <hyperlink ref="C16" location="'⑪-2請書（契約金額が130万円以下の場合）'!A1" display="請書（契約金額が130万円以下の場合）" xr:uid="{9D5D235C-5AB5-41AD-B087-F4C53347C066}"/>
    <hyperlink ref="C20" location="'⑮設計書審査表（変更後）'!A1" display="設計書審査表　兼　発注先業者等確認表（変更後）" xr:uid="{80D9A94F-DCC0-4C56-ADBD-58E0D82EFFF1}"/>
    <hyperlink ref="C21" location="⑯変更執行伺書!A1" display="変更執行伺書" xr:uid="{59A850D1-36C8-4AE1-9A8B-973216C151BD}"/>
    <hyperlink ref="C22" location="'⑰-1建設工事変更請負契約書'!A1" display="建設工事変更請負契約書" xr:uid="{F96B05E9-C8B1-41C4-836B-A9826CF524F1}"/>
    <hyperlink ref="C23" location="'⑰-2変更請書'!A1" display="変更請書" xr:uid="{E462AC90-C42B-4F4E-A0D1-5548A5DE1CB4}"/>
    <hyperlink ref="C17" location="⑫検査調書!A1" display="検査調書" xr:uid="{3901DEBE-2BEF-49F4-8513-AF54AB294EBB}"/>
    <hyperlink ref="C3" location="'一括記入シート（最初）'!A1" display="一括記入シート" xr:uid="{FC59EFA7-6AF6-4EA0-B731-82F5C2078827}"/>
    <hyperlink ref="C4" location="'⓪工事届出書'!A1" display="工事届出書" xr:uid="{4E0EAD11-C49C-4996-BCE8-8632A2443D80}"/>
    <hyperlink ref="C5" location="'①指名競争入札通知書（案）'!A1" display="見積依頼書案" xr:uid="{B6C2C5EC-1200-4B88-9908-6FF18812925E}"/>
    <hyperlink ref="C6" location="②仕様書!A1" display="仕様書" xr:uid="{D82BC43E-8CA6-416F-9791-24B1671C6E19}"/>
    <hyperlink ref="C10" location="⑥現場説明!A1" display="現場説明" xr:uid="{1B6AB610-FD92-4934-ADF9-F95B7505874C}"/>
    <hyperlink ref="C15" location="'⑪-1建設工事請負契約書 '!A1" display="建設工事請負契約書" xr:uid="{80D4652B-C119-45BE-8BE9-A86539C745EB}"/>
    <hyperlink ref="C18" location="⑬結果通知!A1" display="結果通知" xr:uid="{3EAD2DA5-9086-479B-9886-351E4D1106DA}"/>
    <hyperlink ref="C13" location="⑨入札経過書!A1" display="入札経過書" xr:uid="{D0F8B29E-4820-4AFC-A195-1A361C96D5C5}"/>
    <hyperlink ref="C19" location="⑭書類チェック!A1" display="書類チェック" xr:uid="{9B68436F-C3A2-419A-97DF-D3A8B2342785}"/>
  </hyperlinks>
  <pageMargins left="0.74791666666666667" right="0.74791666666666667" top="0.78749999999999998" bottom="0.59027777777777779" header="0.51180555555555562" footer="0.51180555555555562"/>
  <pageSetup paperSize="9" firstPageNumber="4294963191" orientation="landscape" r:id="rId1"/>
  <headerFooter alignWithMargins="0">
    <oddHeader>&amp;R&amp;"ＭＳ Ｐゴシック,太字"&amp;14資料４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A2C3F-7C8C-4CFA-8592-CCCC1DE251E8}">
  <sheetPr>
    <tabColor rgb="FFFFFF00"/>
  </sheetPr>
  <dimension ref="A1:AW66"/>
  <sheetViews>
    <sheetView tabSelected="1" workbookViewId="0">
      <selection activeCell="H16" sqref="H16:Q18"/>
    </sheetView>
  </sheetViews>
  <sheetFormatPr defaultRowHeight="13.2" x14ac:dyDescent="0.2"/>
  <cols>
    <col min="1" max="7" width="2.6640625" customWidth="1"/>
    <col min="8" max="21" width="3" customWidth="1"/>
    <col min="22" max="33" width="2.6640625" customWidth="1"/>
  </cols>
  <sheetData>
    <row r="1" spans="1:49" ht="28.2" x14ac:dyDescent="0.25">
      <c r="A1" s="355" t="s">
        <v>703</v>
      </c>
      <c r="B1" s="758" t="s">
        <v>650</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331"/>
      <c r="AH1" s="756" t="s">
        <v>706</v>
      </c>
      <c r="AI1" s="757"/>
      <c r="AJ1" s="757"/>
      <c r="AK1" s="757"/>
      <c r="AL1" s="341"/>
      <c r="AM1" s="341"/>
      <c r="AN1" s="341"/>
      <c r="AO1" s="341"/>
      <c r="AP1" s="341"/>
      <c r="AQ1" s="341"/>
      <c r="AR1" s="341"/>
      <c r="AS1" s="341"/>
      <c r="AT1" s="341"/>
      <c r="AU1" s="341"/>
      <c r="AV1" s="341"/>
      <c r="AW1" s="341"/>
    </row>
    <row r="2" spans="1:49" ht="28.2" x14ac:dyDescent="0.2">
      <c r="A2" s="1"/>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41"/>
      <c r="AI2" s="341"/>
      <c r="AJ2" s="341"/>
      <c r="AK2" s="341"/>
      <c r="AL2" s="341"/>
      <c r="AM2" s="341"/>
      <c r="AN2" s="341"/>
      <c r="AO2" s="341"/>
      <c r="AP2" s="341"/>
      <c r="AQ2" s="341"/>
      <c r="AR2" s="341"/>
      <c r="AS2" s="341"/>
      <c r="AT2" s="341"/>
      <c r="AU2" s="341"/>
      <c r="AV2" s="341"/>
      <c r="AW2" s="341"/>
    </row>
    <row r="3" spans="1:49" x14ac:dyDescent="0.2">
      <c r="A3" s="2"/>
      <c r="B3" s="654" t="s">
        <v>651</v>
      </c>
      <c r="C3" s="655"/>
      <c r="D3" s="655"/>
      <c r="E3" s="655"/>
      <c r="F3" s="655"/>
      <c r="G3" s="656"/>
      <c r="H3" s="692" t="str">
        <f>IF(ISBLANK('一括記入シート（最初）'!$E$14),"",'一括記入シート（最初）'!$E$14)</f>
        <v>〇〇水土里会</v>
      </c>
      <c r="I3" s="692"/>
      <c r="J3" s="692"/>
      <c r="K3" s="692"/>
      <c r="L3" s="692"/>
      <c r="M3" s="692"/>
      <c r="N3" s="692"/>
      <c r="O3" s="692"/>
      <c r="P3" s="692"/>
      <c r="Q3" s="692"/>
      <c r="R3" s="692" t="s">
        <v>652</v>
      </c>
      <c r="S3" s="692"/>
      <c r="T3" s="692"/>
      <c r="U3" s="692"/>
      <c r="V3" s="759" t="s">
        <v>653</v>
      </c>
      <c r="W3" s="760"/>
      <c r="X3" s="760"/>
      <c r="Y3" s="760"/>
      <c r="Z3" s="760"/>
      <c r="AA3" s="760"/>
      <c r="AB3" s="760"/>
      <c r="AC3" s="760"/>
      <c r="AD3" s="760"/>
      <c r="AE3" s="760"/>
      <c r="AF3" s="760"/>
      <c r="AG3" s="761"/>
      <c r="AH3" s="341"/>
      <c r="AI3" s="341"/>
      <c r="AJ3" s="341"/>
      <c r="AK3" s="341"/>
      <c r="AL3" s="341"/>
      <c r="AM3" s="341"/>
      <c r="AN3" s="341"/>
      <c r="AO3" s="341"/>
      <c r="AP3" s="341"/>
      <c r="AQ3" s="341"/>
      <c r="AR3" s="341"/>
      <c r="AS3" s="341"/>
      <c r="AT3" s="341"/>
      <c r="AU3" s="341"/>
      <c r="AV3" s="341"/>
      <c r="AW3" s="341"/>
    </row>
    <row r="4" spans="1:49" x14ac:dyDescent="0.2">
      <c r="A4" s="2"/>
      <c r="B4" s="657"/>
      <c r="C4" s="658"/>
      <c r="D4" s="658"/>
      <c r="E4" s="658"/>
      <c r="F4" s="658"/>
      <c r="G4" s="659"/>
      <c r="H4" s="692"/>
      <c r="I4" s="692"/>
      <c r="J4" s="692"/>
      <c r="K4" s="692"/>
      <c r="L4" s="692"/>
      <c r="M4" s="692"/>
      <c r="N4" s="692"/>
      <c r="O4" s="692"/>
      <c r="P4" s="692"/>
      <c r="Q4" s="692"/>
      <c r="R4" s="692"/>
      <c r="S4" s="692"/>
      <c r="T4" s="692"/>
      <c r="U4" s="692"/>
      <c r="V4" s="762"/>
      <c r="W4" s="763"/>
      <c r="X4" s="763"/>
      <c r="Y4" s="763"/>
      <c r="Z4" s="763"/>
      <c r="AA4" s="763"/>
      <c r="AB4" s="763"/>
      <c r="AC4" s="763"/>
      <c r="AD4" s="763"/>
      <c r="AE4" s="763"/>
      <c r="AF4" s="763"/>
      <c r="AG4" s="764"/>
      <c r="AH4" s="339" t="s">
        <v>679</v>
      </c>
      <c r="AI4" s="340"/>
      <c r="AJ4" s="340"/>
      <c r="AK4" s="340"/>
      <c r="AL4" s="340"/>
      <c r="AM4" s="341"/>
      <c r="AN4" s="341"/>
      <c r="AO4" s="341"/>
      <c r="AP4" s="341"/>
      <c r="AQ4" s="341"/>
      <c r="AR4" s="341"/>
      <c r="AS4" s="341"/>
      <c r="AT4" s="341"/>
      <c r="AU4" s="341"/>
      <c r="AV4" s="341"/>
      <c r="AW4" s="341"/>
    </row>
    <row r="5" spans="1:49" x14ac:dyDescent="0.2">
      <c r="B5" s="660"/>
      <c r="C5" s="661"/>
      <c r="D5" s="661"/>
      <c r="E5" s="661"/>
      <c r="F5" s="661"/>
      <c r="G5" s="662"/>
      <c r="H5" s="692"/>
      <c r="I5" s="692"/>
      <c r="J5" s="692"/>
      <c r="K5" s="692"/>
      <c r="L5" s="692"/>
      <c r="M5" s="692"/>
      <c r="N5" s="692"/>
      <c r="O5" s="692"/>
      <c r="P5" s="692"/>
      <c r="Q5" s="692"/>
      <c r="R5" s="692"/>
      <c r="S5" s="692"/>
      <c r="T5" s="692"/>
      <c r="U5" s="692"/>
      <c r="V5" s="765"/>
      <c r="W5" s="766"/>
      <c r="X5" s="766"/>
      <c r="Y5" s="766"/>
      <c r="Z5" s="766"/>
      <c r="AA5" s="766"/>
      <c r="AB5" s="766"/>
      <c r="AC5" s="766"/>
      <c r="AD5" s="766"/>
      <c r="AE5" s="766"/>
      <c r="AF5" s="766"/>
      <c r="AG5" s="767"/>
      <c r="AH5" s="341"/>
      <c r="AI5" s="341"/>
      <c r="AJ5" s="341"/>
      <c r="AK5" s="341"/>
      <c r="AL5" s="341"/>
      <c r="AM5" s="341"/>
      <c r="AN5" s="341"/>
      <c r="AO5" s="341"/>
      <c r="AP5" s="341"/>
      <c r="AQ5" s="341"/>
      <c r="AR5" s="341"/>
      <c r="AS5" s="341"/>
      <c r="AT5" s="341"/>
      <c r="AU5" s="341"/>
      <c r="AV5" s="341"/>
      <c r="AW5" s="341"/>
    </row>
    <row r="6" spans="1:49" x14ac:dyDescent="0.2">
      <c r="B6" s="648" t="s">
        <v>654</v>
      </c>
      <c r="C6" s="727"/>
      <c r="D6" s="727"/>
      <c r="E6" s="727"/>
      <c r="F6" s="727"/>
      <c r="G6" s="728"/>
      <c r="H6" s="734" t="str">
        <f>IF(ISBLANK('一括記入シート（最初）'!$C$25),"",'一括記入シート（最初）'!$C$25)</f>
        <v>用水路更新工事</v>
      </c>
      <c r="I6" s="734"/>
      <c r="J6" s="734"/>
      <c r="K6" s="734"/>
      <c r="L6" s="734"/>
      <c r="M6" s="734"/>
      <c r="N6" s="734"/>
      <c r="O6" s="734"/>
      <c r="P6" s="734"/>
      <c r="Q6" s="735"/>
      <c r="R6" s="664" t="s">
        <v>655</v>
      </c>
      <c r="S6" s="664"/>
      <c r="T6" s="664"/>
      <c r="U6" s="664"/>
      <c r="V6" s="740" t="str">
        <f>IF(ISBLANK('一括記入シート（最初）'!$C$24),"",'一括記入シート（最初）'!$C$24)</f>
        <v>上田市〇〇（△△）</v>
      </c>
      <c r="W6" s="740"/>
      <c r="X6" s="740"/>
      <c r="Y6" s="740"/>
      <c r="Z6" s="740"/>
      <c r="AA6" s="740"/>
      <c r="AB6" s="740"/>
      <c r="AC6" s="740"/>
      <c r="AD6" s="740"/>
      <c r="AE6" s="740"/>
      <c r="AF6" s="740"/>
      <c r="AG6" s="741"/>
      <c r="AH6" s="341"/>
      <c r="AI6" s="341"/>
      <c r="AJ6" s="341"/>
      <c r="AK6" s="341"/>
      <c r="AL6" s="341"/>
      <c r="AM6" s="341"/>
      <c r="AN6" s="341"/>
      <c r="AO6" s="341"/>
      <c r="AP6" s="341"/>
      <c r="AQ6" s="341"/>
      <c r="AR6" s="341"/>
      <c r="AS6" s="341"/>
      <c r="AT6" s="341"/>
      <c r="AU6" s="341"/>
      <c r="AV6" s="341"/>
      <c r="AW6" s="341"/>
    </row>
    <row r="7" spans="1:49" x14ac:dyDescent="0.2">
      <c r="B7" s="650"/>
      <c r="C7" s="729"/>
      <c r="D7" s="729"/>
      <c r="E7" s="729"/>
      <c r="F7" s="729"/>
      <c r="G7" s="730"/>
      <c r="H7" s="736"/>
      <c r="I7" s="736"/>
      <c r="J7" s="736"/>
      <c r="K7" s="736"/>
      <c r="L7" s="736"/>
      <c r="M7" s="736"/>
      <c r="N7" s="736"/>
      <c r="O7" s="736"/>
      <c r="P7" s="736"/>
      <c r="Q7" s="737"/>
      <c r="R7" s="664"/>
      <c r="S7" s="664"/>
      <c r="T7" s="664"/>
      <c r="U7" s="664"/>
      <c r="V7" s="742"/>
      <c r="W7" s="742"/>
      <c r="X7" s="742"/>
      <c r="Y7" s="742"/>
      <c r="Z7" s="742"/>
      <c r="AA7" s="742"/>
      <c r="AB7" s="742"/>
      <c r="AC7" s="742"/>
      <c r="AD7" s="742"/>
      <c r="AE7" s="742"/>
      <c r="AF7" s="742"/>
      <c r="AG7" s="743"/>
      <c r="AH7" s="341"/>
      <c r="AI7" s="341"/>
      <c r="AJ7" s="341"/>
      <c r="AK7" s="341"/>
      <c r="AL7" s="341"/>
      <c r="AM7" s="341"/>
      <c r="AN7" s="341"/>
      <c r="AO7" s="341"/>
      <c r="AP7" s="341"/>
      <c r="AQ7" s="341"/>
      <c r="AR7" s="341"/>
      <c r="AS7" s="341"/>
      <c r="AT7" s="341"/>
      <c r="AU7" s="341"/>
      <c r="AV7" s="341"/>
      <c r="AW7" s="341"/>
    </row>
    <row r="8" spans="1:49" x14ac:dyDescent="0.2">
      <c r="B8" s="731"/>
      <c r="C8" s="732"/>
      <c r="D8" s="732"/>
      <c r="E8" s="732"/>
      <c r="F8" s="732"/>
      <c r="G8" s="733"/>
      <c r="H8" s="738"/>
      <c r="I8" s="738"/>
      <c r="J8" s="738"/>
      <c r="K8" s="738"/>
      <c r="L8" s="738"/>
      <c r="M8" s="738"/>
      <c r="N8" s="738"/>
      <c r="O8" s="738"/>
      <c r="P8" s="738"/>
      <c r="Q8" s="739"/>
      <c r="R8" s="664"/>
      <c r="S8" s="664"/>
      <c r="T8" s="664"/>
      <c r="U8" s="664"/>
      <c r="V8" s="744"/>
      <c r="W8" s="744"/>
      <c r="X8" s="744"/>
      <c r="Y8" s="744"/>
      <c r="Z8" s="744"/>
      <c r="AA8" s="744"/>
      <c r="AB8" s="744"/>
      <c r="AC8" s="744"/>
      <c r="AD8" s="744"/>
      <c r="AE8" s="744"/>
      <c r="AF8" s="744"/>
      <c r="AG8" s="745"/>
      <c r="AH8" s="341"/>
      <c r="AI8" s="341"/>
      <c r="AJ8" s="341"/>
      <c r="AK8" s="341"/>
      <c r="AL8" s="341"/>
      <c r="AM8" s="341"/>
      <c r="AN8" s="341"/>
      <c r="AO8" s="341"/>
      <c r="AP8" s="341"/>
      <c r="AQ8" s="341"/>
      <c r="AR8" s="341"/>
      <c r="AS8" s="341"/>
      <c r="AT8" s="341"/>
      <c r="AU8" s="341"/>
      <c r="AV8" s="341"/>
      <c r="AW8" s="341"/>
    </row>
    <row r="9" spans="1:49" ht="16.2" hidden="1" x14ac:dyDescent="0.2">
      <c r="B9" s="648" t="s">
        <v>656</v>
      </c>
      <c r="C9" s="727"/>
      <c r="D9" s="727"/>
      <c r="E9" s="727"/>
      <c r="F9" s="727"/>
      <c r="G9" s="727"/>
      <c r="H9" s="746" t="s">
        <v>319</v>
      </c>
      <c r="I9" s="747"/>
      <c r="J9" s="748" t="s">
        <v>657</v>
      </c>
      <c r="K9" s="749"/>
      <c r="L9" s="749"/>
      <c r="M9" s="749"/>
      <c r="N9" s="749"/>
      <c r="O9" s="749"/>
      <c r="P9" s="749"/>
      <c r="Q9" s="749"/>
      <c r="R9" s="749"/>
      <c r="S9" s="749"/>
      <c r="T9" s="749"/>
      <c r="U9" s="749"/>
      <c r="V9" s="749"/>
      <c r="W9" s="749"/>
      <c r="X9" s="749"/>
      <c r="Y9" s="749"/>
      <c r="Z9" s="749"/>
      <c r="AA9" s="749"/>
      <c r="AB9" s="749"/>
      <c r="AC9" s="749"/>
      <c r="AD9" s="749"/>
      <c r="AE9" s="749"/>
      <c r="AF9" s="749"/>
      <c r="AG9" s="750"/>
      <c r="AH9" s="341"/>
      <c r="AI9" s="341"/>
      <c r="AJ9" s="341"/>
      <c r="AK9" s="341"/>
      <c r="AL9" s="341"/>
      <c r="AM9" s="341"/>
      <c r="AN9" s="341"/>
      <c r="AO9" s="341"/>
      <c r="AP9" s="341"/>
      <c r="AQ9" s="341"/>
      <c r="AR9" s="341"/>
      <c r="AS9" s="341"/>
      <c r="AT9" s="341"/>
      <c r="AU9" s="341"/>
      <c r="AV9" s="341"/>
      <c r="AW9" s="341"/>
    </row>
    <row r="10" spans="1:49" ht="15.6" hidden="1" x14ac:dyDescent="0.2">
      <c r="B10" s="650"/>
      <c r="C10" s="729"/>
      <c r="D10" s="729"/>
      <c r="E10" s="729"/>
      <c r="F10" s="729"/>
      <c r="G10" s="729"/>
      <c r="H10" s="751"/>
      <c r="I10" s="752"/>
      <c r="J10" s="748" t="s">
        <v>658</v>
      </c>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50"/>
      <c r="AH10" s="341"/>
      <c r="AI10" s="341"/>
      <c r="AJ10" s="341"/>
      <c r="AK10" s="341"/>
      <c r="AL10" s="341"/>
      <c r="AM10" s="341"/>
      <c r="AN10" s="341"/>
      <c r="AO10" s="341"/>
      <c r="AP10" s="341"/>
      <c r="AQ10" s="341"/>
      <c r="AR10" s="341"/>
      <c r="AS10" s="341"/>
      <c r="AT10" s="341"/>
      <c r="AU10" s="341"/>
      <c r="AV10" s="341"/>
      <c r="AW10" s="341"/>
    </row>
    <row r="11" spans="1:49" ht="15.6" hidden="1" x14ac:dyDescent="0.2">
      <c r="B11" s="650"/>
      <c r="C11" s="729"/>
      <c r="D11" s="729"/>
      <c r="E11" s="729"/>
      <c r="F11" s="729"/>
      <c r="G11" s="729"/>
      <c r="H11" s="751"/>
      <c r="I11" s="752"/>
      <c r="J11" s="753" t="s">
        <v>659</v>
      </c>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5"/>
      <c r="AH11" s="341"/>
      <c r="AI11" s="341"/>
      <c r="AJ11" s="341"/>
      <c r="AK11" s="341"/>
      <c r="AL11" s="341"/>
      <c r="AM11" s="341"/>
      <c r="AN11" s="341"/>
      <c r="AO11" s="341"/>
      <c r="AP11" s="341"/>
      <c r="AQ11" s="341"/>
      <c r="AR11" s="341"/>
      <c r="AS11" s="341"/>
      <c r="AT11" s="341"/>
      <c r="AU11" s="341"/>
      <c r="AV11" s="341"/>
      <c r="AW11" s="341"/>
    </row>
    <row r="12" spans="1:49" ht="15.6" hidden="1" x14ac:dyDescent="0.2">
      <c r="B12" s="731"/>
      <c r="C12" s="732"/>
      <c r="D12" s="732"/>
      <c r="E12" s="732"/>
      <c r="F12" s="732"/>
      <c r="G12" s="732"/>
      <c r="H12" s="751"/>
      <c r="I12" s="752"/>
      <c r="J12" s="753" t="s">
        <v>660</v>
      </c>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5"/>
      <c r="AH12" s="341"/>
      <c r="AI12" s="341"/>
      <c r="AJ12" s="341"/>
      <c r="AK12" s="341"/>
      <c r="AL12" s="341"/>
      <c r="AM12" s="341"/>
      <c r="AN12" s="341"/>
      <c r="AO12" s="341"/>
      <c r="AP12" s="341"/>
      <c r="AQ12" s="341"/>
      <c r="AR12" s="341"/>
      <c r="AS12" s="341"/>
      <c r="AT12" s="341"/>
      <c r="AU12" s="341"/>
      <c r="AV12" s="341"/>
      <c r="AW12" s="341"/>
    </row>
    <row r="13" spans="1:49" ht="16.2" x14ac:dyDescent="0.2">
      <c r="A13" s="9"/>
      <c r="B13" s="664" t="s">
        <v>661</v>
      </c>
      <c r="C13" s="664"/>
      <c r="D13" s="664"/>
      <c r="E13" s="664"/>
      <c r="F13" s="664"/>
      <c r="G13" s="664"/>
      <c r="H13" s="702"/>
      <c r="I13" s="702"/>
      <c r="J13" s="702"/>
      <c r="K13" s="702"/>
      <c r="L13" s="702"/>
      <c r="M13" s="702"/>
      <c r="N13" s="702"/>
      <c r="O13" s="702"/>
      <c r="P13" s="702"/>
      <c r="Q13" s="703"/>
      <c r="R13" s="654" t="s">
        <v>662</v>
      </c>
      <c r="S13" s="655"/>
      <c r="T13" s="655"/>
      <c r="U13" s="656"/>
      <c r="V13" s="708">
        <f>IF(ISBLANK('一括記入シート（最初）'!$C$27),"",'一括記入シート（最初）'!$C$27)</f>
        <v>1155000</v>
      </c>
      <c r="W13" s="709"/>
      <c r="X13" s="709"/>
      <c r="Y13" s="709"/>
      <c r="Z13" s="709"/>
      <c r="AA13" s="709"/>
      <c r="AB13" s="709"/>
      <c r="AC13" s="709"/>
      <c r="AD13" s="709"/>
      <c r="AE13" s="709"/>
      <c r="AF13" s="709"/>
      <c r="AG13" s="710"/>
      <c r="AH13" s="341"/>
      <c r="AI13" s="341"/>
      <c r="AJ13" s="341"/>
      <c r="AK13" s="341"/>
      <c r="AL13" s="341"/>
      <c r="AM13" s="341"/>
      <c r="AN13" s="341"/>
      <c r="AO13" s="341"/>
      <c r="AP13" s="341"/>
      <c r="AQ13" s="341"/>
      <c r="AR13" s="341"/>
      <c r="AS13" s="341"/>
      <c r="AT13" s="341"/>
      <c r="AU13" s="341"/>
      <c r="AV13" s="341"/>
      <c r="AW13" s="341"/>
    </row>
    <row r="14" spans="1:49" ht="16.2" x14ac:dyDescent="0.2">
      <c r="A14" s="9"/>
      <c r="B14" s="664"/>
      <c r="C14" s="664"/>
      <c r="D14" s="664"/>
      <c r="E14" s="664"/>
      <c r="F14" s="664"/>
      <c r="G14" s="664"/>
      <c r="H14" s="704"/>
      <c r="I14" s="704"/>
      <c r="J14" s="704"/>
      <c r="K14" s="704"/>
      <c r="L14" s="704"/>
      <c r="M14" s="704"/>
      <c r="N14" s="704"/>
      <c r="O14" s="704"/>
      <c r="P14" s="704"/>
      <c r="Q14" s="705"/>
      <c r="R14" s="657"/>
      <c r="S14" s="658"/>
      <c r="T14" s="658"/>
      <c r="U14" s="659"/>
      <c r="V14" s="711"/>
      <c r="W14" s="712"/>
      <c r="X14" s="712"/>
      <c r="Y14" s="712"/>
      <c r="Z14" s="712"/>
      <c r="AA14" s="712"/>
      <c r="AB14" s="712"/>
      <c r="AC14" s="712"/>
      <c r="AD14" s="712"/>
      <c r="AE14" s="712"/>
      <c r="AF14" s="712"/>
      <c r="AG14" s="713"/>
      <c r="AH14" s="341"/>
      <c r="AI14" s="341"/>
      <c r="AJ14" s="341"/>
      <c r="AK14" s="341"/>
      <c r="AL14" s="341"/>
      <c r="AM14" s="341"/>
      <c r="AN14" s="341"/>
      <c r="AO14" s="341"/>
      <c r="AP14" s="341"/>
      <c r="AQ14" s="341"/>
      <c r="AR14" s="341"/>
      <c r="AS14" s="341"/>
      <c r="AT14" s="341"/>
      <c r="AU14" s="341"/>
      <c r="AV14" s="341"/>
      <c r="AW14" s="341"/>
    </row>
    <row r="15" spans="1:49" x14ac:dyDescent="0.2">
      <c r="B15" s="664"/>
      <c r="C15" s="664"/>
      <c r="D15" s="664"/>
      <c r="E15" s="664"/>
      <c r="F15" s="664"/>
      <c r="G15" s="664"/>
      <c r="H15" s="706"/>
      <c r="I15" s="706"/>
      <c r="J15" s="706"/>
      <c r="K15" s="706"/>
      <c r="L15" s="706"/>
      <c r="M15" s="706"/>
      <c r="N15" s="706"/>
      <c r="O15" s="706"/>
      <c r="P15" s="706"/>
      <c r="Q15" s="707"/>
      <c r="R15" s="660"/>
      <c r="S15" s="661"/>
      <c r="T15" s="661"/>
      <c r="U15" s="662"/>
      <c r="V15" s="714"/>
      <c r="W15" s="715"/>
      <c r="X15" s="715"/>
      <c r="Y15" s="715"/>
      <c r="Z15" s="715"/>
      <c r="AA15" s="715"/>
      <c r="AB15" s="715"/>
      <c r="AC15" s="715"/>
      <c r="AD15" s="715"/>
      <c r="AE15" s="715"/>
      <c r="AF15" s="715"/>
      <c r="AG15" s="716"/>
      <c r="AH15" s="341"/>
      <c r="AI15" s="341"/>
      <c r="AJ15" s="341"/>
      <c r="AK15" s="341"/>
      <c r="AL15" s="341"/>
      <c r="AM15" s="341"/>
      <c r="AN15" s="341"/>
      <c r="AO15" s="341"/>
      <c r="AP15" s="341"/>
      <c r="AQ15" s="341"/>
      <c r="AR15" s="341"/>
      <c r="AS15" s="341"/>
      <c r="AT15" s="341"/>
      <c r="AU15" s="341"/>
      <c r="AV15" s="341"/>
      <c r="AW15" s="341"/>
    </row>
    <row r="16" spans="1:49" x14ac:dyDescent="0.2">
      <c r="B16" s="664" t="s">
        <v>663</v>
      </c>
      <c r="C16" s="664"/>
      <c r="D16" s="664"/>
      <c r="E16" s="664"/>
      <c r="F16" s="664"/>
      <c r="G16" s="664"/>
      <c r="H16" s="717"/>
      <c r="I16" s="702"/>
      <c r="J16" s="702"/>
      <c r="K16" s="702"/>
      <c r="L16" s="702"/>
      <c r="M16" s="702"/>
      <c r="N16" s="702"/>
      <c r="O16" s="702"/>
      <c r="P16" s="702"/>
      <c r="Q16" s="703"/>
      <c r="R16" s="654" t="s">
        <v>664</v>
      </c>
      <c r="S16" s="655"/>
      <c r="T16" s="655"/>
      <c r="U16" s="656"/>
      <c r="V16" s="718"/>
      <c r="W16" s="719"/>
      <c r="X16" s="719"/>
      <c r="Y16" s="719"/>
      <c r="Z16" s="719"/>
      <c r="AA16" s="719"/>
      <c r="AB16" s="719"/>
      <c r="AC16" s="719"/>
      <c r="AD16" s="719"/>
      <c r="AE16" s="719"/>
      <c r="AF16" s="719"/>
      <c r="AG16" s="720"/>
      <c r="AH16" s="341"/>
      <c r="AI16" s="341"/>
      <c r="AJ16" s="341"/>
      <c r="AK16" s="341"/>
      <c r="AL16" s="341"/>
      <c r="AM16" s="341"/>
      <c r="AN16" s="341"/>
      <c r="AO16" s="341"/>
      <c r="AP16" s="341"/>
      <c r="AQ16" s="341"/>
      <c r="AR16" s="341"/>
      <c r="AS16" s="341"/>
      <c r="AT16" s="341"/>
      <c r="AU16" s="341"/>
      <c r="AV16" s="341"/>
      <c r="AW16" s="341"/>
    </row>
    <row r="17" spans="2:49" x14ac:dyDescent="0.2">
      <c r="B17" s="664"/>
      <c r="C17" s="664"/>
      <c r="D17" s="664"/>
      <c r="E17" s="664"/>
      <c r="F17" s="664"/>
      <c r="G17" s="664"/>
      <c r="H17" s="704"/>
      <c r="I17" s="704"/>
      <c r="J17" s="704"/>
      <c r="K17" s="704"/>
      <c r="L17" s="704"/>
      <c r="M17" s="704"/>
      <c r="N17" s="704"/>
      <c r="O17" s="704"/>
      <c r="P17" s="704"/>
      <c r="Q17" s="705"/>
      <c r="R17" s="657"/>
      <c r="S17" s="658"/>
      <c r="T17" s="658"/>
      <c r="U17" s="659"/>
      <c r="V17" s="721"/>
      <c r="W17" s="722"/>
      <c r="X17" s="722"/>
      <c r="Y17" s="722"/>
      <c r="Z17" s="722"/>
      <c r="AA17" s="722"/>
      <c r="AB17" s="722"/>
      <c r="AC17" s="722"/>
      <c r="AD17" s="722"/>
      <c r="AE17" s="722"/>
      <c r="AF17" s="722"/>
      <c r="AG17" s="723"/>
      <c r="AH17" s="341"/>
      <c r="AI17" s="341"/>
      <c r="AJ17" s="341"/>
      <c r="AK17" s="341"/>
      <c r="AL17" s="341"/>
      <c r="AM17" s="341"/>
      <c r="AN17" s="341"/>
      <c r="AO17" s="341"/>
      <c r="AP17" s="341"/>
      <c r="AQ17" s="341"/>
      <c r="AR17" s="341"/>
      <c r="AS17" s="341"/>
      <c r="AT17" s="341"/>
      <c r="AU17" s="341"/>
      <c r="AV17" s="341"/>
      <c r="AW17" s="341"/>
    </row>
    <row r="18" spans="2:49" x14ac:dyDescent="0.2">
      <c r="B18" s="664"/>
      <c r="C18" s="664"/>
      <c r="D18" s="664"/>
      <c r="E18" s="664"/>
      <c r="F18" s="664"/>
      <c r="G18" s="664"/>
      <c r="H18" s="706"/>
      <c r="I18" s="706"/>
      <c r="J18" s="706"/>
      <c r="K18" s="706"/>
      <c r="L18" s="706"/>
      <c r="M18" s="706"/>
      <c r="N18" s="706"/>
      <c r="O18" s="706"/>
      <c r="P18" s="706"/>
      <c r="Q18" s="707"/>
      <c r="R18" s="660"/>
      <c r="S18" s="661"/>
      <c r="T18" s="661"/>
      <c r="U18" s="662"/>
      <c r="V18" s="724"/>
      <c r="W18" s="725"/>
      <c r="X18" s="725"/>
      <c r="Y18" s="725"/>
      <c r="Z18" s="725"/>
      <c r="AA18" s="725"/>
      <c r="AB18" s="725"/>
      <c r="AC18" s="725"/>
      <c r="AD18" s="725"/>
      <c r="AE18" s="725"/>
      <c r="AF18" s="725"/>
      <c r="AG18" s="726"/>
      <c r="AH18" s="341"/>
      <c r="AI18" s="341"/>
      <c r="AJ18" s="341"/>
      <c r="AK18" s="341"/>
      <c r="AL18" s="341"/>
      <c r="AM18" s="341"/>
      <c r="AN18" s="341"/>
      <c r="AO18" s="341"/>
      <c r="AP18" s="341"/>
      <c r="AQ18" s="341"/>
      <c r="AR18" s="341"/>
      <c r="AS18" s="341"/>
      <c r="AT18" s="341"/>
      <c r="AU18" s="341"/>
      <c r="AV18" s="341"/>
      <c r="AW18" s="341"/>
    </row>
    <row r="19" spans="2:49" x14ac:dyDescent="0.2">
      <c r="B19" s="687" t="s">
        <v>665</v>
      </c>
      <c r="C19" s="688"/>
      <c r="D19" s="688"/>
      <c r="E19" s="688"/>
      <c r="F19" s="688"/>
      <c r="G19" s="688"/>
      <c r="H19" s="688"/>
      <c r="I19" s="689"/>
      <c r="J19" s="690" t="s">
        <v>666</v>
      </c>
      <c r="K19" s="690"/>
      <c r="L19" s="690"/>
      <c r="M19" s="690"/>
      <c r="N19" s="690"/>
      <c r="O19" s="690"/>
      <c r="P19" s="691" t="str">
        <f>IF(ISBLANK('一括記入シート（最初）'!$C$29),"",'一括記入シート（最初）'!$C$29)</f>
        <v/>
      </c>
      <c r="Q19" s="691"/>
      <c r="R19" s="691"/>
      <c r="S19" s="691"/>
      <c r="T19" s="691"/>
      <c r="U19" s="691"/>
      <c r="V19" s="692" t="s">
        <v>667</v>
      </c>
      <c r="W19" s="692"/>
      <c r="X19" s="692"/>
      <c r="Y19" s="692"/>
      <c r="Z19" s="692"/>
      <c r="AA19" s="692"/>
      <c r="AB19" s="691" t="str">
        <f>IF(ISBLANK('一括記入シート（最初）'!$C$30),"",'一括記入シート（最初）'!$C$30)</f>
        <v/>
      </c>
      <c r="AC19" s="691"/>
      <c r="AD19" s="691"/>
      <c r="AE19" s="691"/>
      <c r="AF19" s="691"/>
      <c r="AG19" s="691"/>
      <c r="AH19" s="341"/>
      <c r="AI19" s="341"/>
      <c r="AJ19" s="341"/>
      <c r="AK19" s="341"/>
      <c r="AL19" s="341"/>
      <c r="AM19" s="341"/>
      <c r="AN19" s="341"/>
      <c r="AO19" s="341"/>
      <c r="AP19" s="341"/>
      <c r="AQ19" s="341"/>
      <c r="AR19" s="341"/>
      <c r="AS19" s="341"/>
      <c r="AT19" s="341"/>
      <c r="AU19" s="341"/>
      <c r="AV19" s="341"/>
      <c r="AW19" s="341"/>
    </row>
    <row r="20" spans="2:49" x14ac:dyDescent="0.2">
      <c r="B20" s="693" t="s">
        <v>668</v>
      </c>
      <c r="C20" s="694"/>
      <c r="D20" s="694"/>
      <c r="E20" s="694"/>
      <c r="F20" s="694"/>
      <c r="G20" s="694"/>
      <c r="H20" s="694"/>
      <c r="I20" s="695"/>
      <c r="J20" s="690"/>
      <c r="K20" s="690"/>
      <c r="L20" s="690"/>
      <c r="M20" s="690"/>
      <c r="N20" s="690"/>
      <c r="O20" s="690"/>
      <c r="P20" s="691"/>
      <c r="Q20" s="691"/>
      <c r="R20" s="691"/>
      <c r="S20" s="691"/>
      <c r="T20" s="691"/>
      <c r="U20" s="691"/>
      <c r="V20" s="692"/>
      <c r="W20" s="692"/>
      <c r="X20" s="692"/>
      <c r="Y20" s="692"/>
      <c r="Z20" s="692"/>
      <c r="AA20" s="692"/>
      <c r="AB20" s="691"/>
      <c r="AC20" s="691"/>
      <c r="AD20" s="691"/>
      <c r="AE20" s="691"/>
      <c r="AF20" s="691"/>
      <c r="AG20" s="691"/>
      <c r="AH20" s="341"/>
      <c r="AI20" s="341"/>
      <c r="AJ20" s="341"/>
      <c r="AK20" s="341"/>
      <c r="AL20" s="341"/>
      <c r="AM20" s="341"/>
      <c r="AN20" s="341"/>
      <c r="AO20" s="341"/>
      <c r="AP20" s="341"/>
      <c r="AQ20" s="341"/>
      <c r="AR20" s="341"/>
      <c r="AS20" s="341"/>
      <c r="AT20" s="341"/>
      <c r="AU20" s="341"/>
      <c r="AV20" s="341"/>
      <c r="AW20" s="341"/>
    </row>
    <row r="21" spans="2:49" x14ac:dyDescent="0.2">
      <c r="B21" s="696"/>
      <c r="C21" s="697"/>
      <c r="D21" s="697"/>
      <c r="E21" s="697"/>
      <c r="F21" s="697"/>
      <c r="G21" s="697"/>
      <c r="H21" s="697"/>
      <c r="I21" s="698"/>
      <c r="J21" s="690"/>
      <c r="K21" s="690"/>
      <c r="L21" s="690"/>
      <c r="M21" s="690"/>
      <c r="N21" s="690"/>
      <c r="O21" s="690"/>
      <c r="P21" s="691"/>
      <c r="Q21" s="691"/>
      <c r="R21" s="691"/>
      <c r="S21" s="691"/>
      <c r="T21" s="691"/>
      <c r="U21" s="691"/>
      <c r="V21" s="692"/>
      <c r="W21" s="692"/>
      <c r="X21" s="692"/>
      <c r="Y21" s="692"/>
      <c r="Z21" s="692"/>
      <c r="AA21" s="692"/>
      <c r="AB21" s="691"/>
      <c r="AC21" s="691"/>
      <c r="AD21" s="691"/>
      <c r="AE21" s="691"/>
      <c r="AF21" s="691"/>
      <c r="AG21" s="691"/>
      <c r="AH21" s="341"/>
      <c r="AI21" s="341"/>
      <c r="AJ21" s="341"/>
      <c r="AK21" s="341"/>
      <c r="AL21" s="341"/>
      <c r="AM21" s="341"/>
      <c r="AN21" s="341"/>
      <c r="AO21" s="341"/>
      <c r="AP21" s="341"/>
      <c r="AQ21" s="341"/>
      <c r="AR21" s="341"/>
      <c r="AS21" s="341"/>
      <c r="AT21" s="341"/>
      <c r="AU21" s="341"/>
      <c r="AV21" s="341"/>
      <c r="AW21" s="341"/>
    </row>
    <row r="22" spans="2:49" x14ac:dyDescent="0.2">
      <c r="B22" s="699"/>
      <c r="C22" s="700"/>
      <c r="D22" s="700"/>
      <c r="E22" s="700"/>
      <c r="F22" s="700"/>
      <c r="G22" s="700"/>
      <c r="H22" s="700"/>
      <c r="I22" s="701"/>
      <c r="J22" s="690"/>
      <c r="K22" s="690"/>
      <c r="L22" s="690"/>
      <c r="M22" s="690"/>
      <c r="N22" s="690"/>
      <c r="O22" s="690"/>
      <c r="P22" s="691"/>
      <c r="Q22" s="691"/>
      <c r="R22" s="691"/>
      <c r="S22" s="691"/>
      <c r="T22" s="691"/>
      <c r="U22" s="691"/>
      <c r="V22" s="692"/>
      <c r="W22" s="692"/>
      <c r="X22" s="692"/>
      <c r="Y22" s="692"/>
      <c r="Z22" s="692"/>
      <c r="AA22" s="692"/>
      <c r="AB22" s="691"/>
      <c r="AC22" s="691"/>
      <c r="AD22" s="691"/>
      <c r="AE22" s="691"/>
      <c r="AF22" s="691"/>
      <c r="AG22" s="691"/>
      <c r="AH22" s="341"/>
      <c r="AI22" s="341"/>
      <c r="AJ22" s="341"/>
      <c r="AK22" s="341"/>
      <c r="AL22" s="341"/>
      <c r="AM22" s="341"/>
      <c r="AN22" s="341"/>
      <c r="AO22" s="341"/>
      <c r="AP22" s="341"/>
      <c r="AQ22" s="341"/>
      <c r="AR22" s="341"/>
      <c r="AS22" s="341"/>
      <c r="AT22" s="341"/>
      <c r="AU22" s="341"/>
      <c r="AV22" s="341"/>
      <c r="AW22" s="341"/>
    </row>
    <row r="23" spans="2:49" ht="16.2" x14ac:dyDescent="0.2">
      <c r="B23" s="664" t="s">
        <v>669</v>
      </c>
      <c r="C23" s="664"/>
      <c r="D23" s="664"/>
      <c r="E23" s="664"/>
      <c r="F23" s="664"/>
      <c r="G23" s="664"/>
      <c r="H23" s="101"/>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3"/>
      <c r="AH23" s="341"/>
      <c r="AI23" s="341"/>
      <c r="AJ23" s="341"/>
      <c r="AK23" s="341"/>
      <c r="AL23" s="341"/>
      <c r="AM23" s="341"/>
      <c r="AN23" s="341"/>
      <c r="AO23" s="341"/>
      <c r="AP23" s="341"/>
      <c r="AQ23" s="341"/>
      <c r="AR23" s="341"/>
      <c r="AS23" s="341"/>
      <c r="AT23" s="341"/>
      <c r="AU23" s="341"/>
      <c r="AV23" s="341"/>
      <c r="AW23" s="341"/>
    </row>
    <row r="24" spans="2:49" ht="16.2" x14ac:dyDescent="0.2">
      <c r="B24" s="664"/>
      <c r="C24" s="664"/>
      <c r="D24" s="664"/>
      <c r="E24" s="664"/>
      <c r="F24" s="664"/>
      <c r="G24" s="664"/>
      <c r="H24" s="104" t="s">
        <v>670</v>
      </c>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05"/>
      <c r="AH24" s="341"/>
      <c r="AI24" s="341"/>
      <c r="AJ24" s="341"/>
      <c r="AK24" s="341"/>
      <c r="AL24" s="341"/>
      <c r="AM24" s="341"/>
      <c r="AN24" s="341"/>
      <c r="AO24" s="341"/>
      <c r="AP24" s="341"/>
      <c r="AQ24" s="341"/>
      <c r="AR24" s="341"/>
      <c r="AS24" s="341"/>
      <c r="AT24" s="341"/>
      <c r="AU24" s="341"/>
      <c r="AV24" s="341"/>
      <c r="AW24" s="341"/>
    </row>
    <row r="25" spans="2:49" ht="16.2" x14ac:dyDescent="0.2">
      <c r="B25" s="664"/>
      <c r="C25" s="664"/>
      <c r="D25" s="664"/>
      <c r="E25" s="664"/>
      <c r="F25" s="664"/>
      <c r="G25" s="664"/>
      <c r="H25" s="104"/>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1"/>
      <c r="AH25" s="347" t="s">
        <v>680</v>
      </c>
      <c r="AI25" s="340"/>
      <c r="AJ25" s="340"/>
      <c r="AK25" s="340"/>
      <c r="AL25" s="340"/>
      <c r="AM25" s="340"/>
      <c r="AN25" s="340"/>
      <c r="AO25" s="340"/>
      <c r="AP25" s="340"/>
      <c r="AQ25" s="340"/>
      <c r="AR25" s="341"/>
      <c r="AS25" s="341"/>
      <c r="AT25" s="341"/>
      <c r="AU25" s="341"/>
      <c r="AV25" s="341"/>
      <c r="AW25" s="341"/>
    </row>
    <row r="26" spans="2:49" ht="16.2" x14ac:dyDescent="0.2">
      <c r="B26" s="664"/>
      <c r="C26" s="664"/>
      <c r="D26" s="664"/>
      <c r="E26" s="664"/>
      <c r="F26" s="664"/>
      <c r="G26" s="664"/>
      <c r="H26" s="104"/>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0"/>
      <c r="AF26" s="680"/>
      <c r="AG26" s="681"/>
      <c r="AH26" s="347" t="s">
        <v>681</v>
      </c>
      <c r="AI26" s="340"/>
      <c r="AJ26" s="340"/>
      <c r="AK26" s="340"/>
      <c r="AL26" s="340"/>
      <c r="AM26" s="340"/>
      <c r="AN26" s="340"/>
      <c r="AO26" s="340"/>
      <c r="AP26" s="340"/>
      <c r="AQ26" s="340"/>
      <c r="AR26" s="341"/>
      <c r="AS26" s="341"/>
      <c r="AT26" s="341"/>
      <c r="AU26" s="341"/>
      <c r="AV26" s="341"/>
      <c r="AW26" s="341"/>
    </row>
    <row r="27" spans="2:49" ht="16.2" x14ac:dyDescent="0.2">
      <c r="B27" s="664"/>
      <c r="C27" s="664"/>
      <c r="D27" s="664"/>
      <c r="E27" s="664"/>
      <c r="F27" s="664"/>
      <c r="G27" s="664"/>
      <c r="H27" s="104"/>
      <c r="I27" s="680"/>
      <c r="J27" s="680"/>
      <c r="K27" s="680"/>
      <c r="L27" s="680"/>
      <c r="M27" s="680"/>
      <c r="N27" s="680"/>
      <c r="O27" s="680"/>
      <c r="P27" s="680"/>
      <c r="Q27" s="680"/>
      <c r="R27" s="680"/>
      <c r="S27" s="680"/>
      <c r="T27" s="680"/>
      <c r="U27" s="680"/>
      <c r="V27" s="680"/>
      <c r="W27" s="680"/>
      <c r="X27" s="680"/>
      <c r="Y27" s="680"/>
      <c r="Z27" s="680"/>
      <c r="AA27" s="680"/>
      <c r="AB27" s="680"/>
      <c r="AC27" s="680"/>
      <c r="AD27" s="680"/>
      <c r="AE27" s="680"/>
      <c r="AF27" s="680"/>
      <c r="AG27" s="681"/>
      <c r="AH27" s="347" t="s">
        <v>682</v>
      </c>
      <c r="AI27" s="340"/>
      <c r="AJ27" s="340"/>
      <c r="AK27" s="340"/>
      <c r="AL27" s="340"/>
      <c r="AM27" s="340"/>
      <c r="AN27" s="340"/>
      <c r="AO27" s="340"/>
      <c r="AP27" s="340"/>
      <c r="AQ27" s="340"/>
      <c r="AR27" s="341"/>
      <c r="AS27" s="341"/>
      <c r="AT27" s="341"/>
      <c r="AU27" s="341"/>
      <c r="AV27" s="341"/>
      <c r="AW27" s="341"/>
    </row>
    <row r="28" spans="2:49" ht="16.2" x14ac:dyDescent="0.2">
      <c r="B28" s="664"/>
      <c r="C28" s="664"/>
      <c r="D28" s="664"/>
      <c r="E28" s="664"/>
      <c r="F28" s="664"/>
      <c r="G28" s="664"/>
      <c r="H28" s="104"/>
      <c r="I28" s="680"/>
      <c r="J28" s="680"/>
      <c r="K28" s="680"/>
      <c r="L28" s="680"/>
      <c r="M28" s="680"/>
      <c r="N28" s="680"/>
      <c r="O28" s="680"/>
      <c r="P28" s="680"/>
      <c r="Q28" s="680"/>
      <c r="R28" s="680"/>
      <c r="S28" s="680"/>
      <c r="T28" s="680"/>
      <c r="U28" s="680"/>
      <c r="V28" s="680"/>
      <c r="W28" s="680"/>
      <c r="X28" s="680"/>
      <c r="Y28" s="680"/>
      <c r="Z28" s="680"/>
      <c r="AA28" s="680"/>
      <c r="AB28" s="680"/>
      <c r="AC28" s="680"/>
      <c r="AD28" s="680"/>
      <c r="AE28" s="680"/>
      <c r="AF28" s="680"/>
      <c r="AG28" s="681"/>
      <c r="AH28" s="341"/>
      <c r="AI28" s="341"/>
      <c r="AJ28" s="341"/>
      <c r="AK28" s="341"/>
      <c r="AL28" s="341"/>
      <c r="AM28" s="341"/>
      <c r="AN28" s="341"/>
      <c r="AO28" s="341"/>
      <c r="AP28" s="341"/>
      <c r="AQ28" s="341"/>
      <c r="AR28" s="341"/>
      <c r="AS28" s="341"/>
      <c r="AT28" s="341"/>
      <c r="AU28" s="341"/>
      <c r="AV28" s="341"/>
      <c r="AW28" s="341"/>
    </row>
    <row r="29" spans="2:49" ht="16.2" x14ac:dyDescent="0.2">
      <c r="B29" s="664"/>
      <c r="C29" s="664"/>
      <c r="D29" s="664"/>
      <c r="E29" s="664"/>
      <c r="F29" s="664"/>
      <c r="G29" s="664"/>
      <c r="H29" s="104" t="s">
        <v>671</v>
      </c>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05"/>
      <c r="AH29" s="341"/>
      <c r="AI29" s="341"/>
      <c r="AJ29" s="341"/>
      <c r="AK29" s="341"/>
      <c r="AL29" s="341"/>
      <c r="AM29" s="341"/>
      <c r="AN29" s="341"/>
      <c r="AO29" s="341"/>
      <c r="AP29" s="341"/>
      <c r="AQ29" s="341"/>
      <c r="AR29" s="341"/>
      <c r="AS29" s="341"/>
      <c r="AT29" s="341"/>
      <c r="AU29" s="341"/>
      <c r="AV29" s="341"/>
      <c r="AW29" s="341"/>
    </row>
    <row r="30" spans="2:49" ht="16.2" x14ac:dyDescent="0.2">
      <c r="B30" s="664"/>
      <c r="C30" s="664"/>
      <c r="D30" s="664"/>
      <c r="E30" s="664"/>
      <c r="F30" s="664"/>
      <c r="G30" s="664"/>
      <c r="H30" s="104"/>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3"/>
      <c r="AH30" s="347" t="s">
        <v>683</v>
      </c>
      <c r="AI30" s="340"/>
      <c r="AJ30" s="340"/>
      <c r="AK30" s="340"/>
      <c r="AL30" s="340"/>
      <c r="AM30" s="340"/>
      <c r="AN30" s="340"/>
      <c r="AO30" s="340"/>
      <c r="AP30" s="341"/>
      <c r="AQ30" s="341"/>
      <c r="AR30" s="341"/>
      <c r="AS30" s="341"/>
      <c r="AT30" s="341"/>
      <c r="AU30" s="341"/>
      <c r="AV30" s="341"/>
      <c r="AW30" s="341"/>
    </row>
    <row r="31" spans="2:49" ht="16.2" x14ac:dyDescent="0.2">
      <c r="B31" s="664"/>
      <c r="C31" s="664"/>
      <c r="D31" s="664"/>
      <c r="E31" s="664"/>
      <c r="F31" s="664"/>
      <c r="G31" s="664"/>
      <c r="H31" s="104"/>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3"/>
      <c r="AH31" s="347" t="s">
        <v>684</v>
      </c>
      <c r="AI31" s="340"/>
      <c r="AJ31" s="340"/>
      <c r="AK31" s="340"/>
      <c r="AL31" s="340"/>
      <c r="AM31" s="340"/>
      <c r="AN31" s="340"/>
      <c r="AO31" s="340"/>
      <c r="AP31" s="341"/>
      <c r="AQ31" s="341"/>
      <c r="AR31" s="341"/>
      <c r="AS31" s="341"/>
      <c r="AT31" s="341"/>
      <c r="AU31" s="341"/>
      <c r="AV31" s="341"/>
      <c r="AW31" s="341"/>
    </row>
    <row r="32" spans="2:49" ht="16.2" x14ac:dyDescent="0.2">
      <c r="B32" s="664"/>
      <c r="C32" s="664"/>
      <c r="D32" s="664"/>
      <c r="E32" s="664"/>
      <c r="F32" s="664"/>
      <c r="G32" s="664"/>
      <c r="H32" s="104"/>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3"/>
      <c r="AH32" s="347" t="s">
        <v>685</v>
      </c>
      <c r="AI32" s="340"/>
      <c r="AJ32" s="340"/>
      <c r="AK32" s="340"/>
      <c r="AL32" s="340"/>
      <c r="AM32" s="340"/>
      <c r="AN32" s="340"/>
      <c r="AO32" s="340"/>
      <c r="AP32" s="341"/>
      <c r="AQ32" s="341"/>
      <c r="AR32" s="341"/>
      <c r="AS32" s="341"/>
      <c r="AT32" s="341"/>
      <c r="AU32" s="341"/>
      <c r="AV32" s="341"/>
      <c r="AW32" s="341"/>
    </row>
    <row r="33" spans="1:49" ht="16.2" x14ac:dyDescent="0.2">
      <c r="B33" s="664"/>
      <c r="C33" s="664"/>
      <c r="D33" s="664"/>
      <c r="E33" s="664"/>
      <c r="F33" s="664"/>
      <c r="G33" s="664"/>
      <c r="H33" s="104"/>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3"/>
      <c r="AH33" s="341"/>
      <c r="AI33" s="341"/>
      <c r="AJ33" s="341"/>
      <c r="AK33" s="341"/>
      <c r="AL33" s="341"/>
      <c r="AM33" s="341"/>
      <c r="AN33" s="341"/>
      <c r="AO33" s="341"/>
      <c r="AP33" s="341"/>
      <c r="AQ33" s="341"/>
      <c r="AR33" s="341"/>
      <c r="AS33" s="341"/>
      <c r="AT33" s="341"/>
      <c r="AU33" s="341"/>
      <c r="AV33" s="341"/>
      <c r="AW33" s="341"/>
    </row>
    <row r="34" spans="1:49" ht="16.2" x14ac:dyDescent="0.2">
      <c r="B34" s="664"/>
      <c r="C34" s="664"/>
      <c r="D34" s="664"/>
      <c r="E34" s="664"/>
      <c r="F34" s="664"/>
      <c r="G34" s="664"/>
      <c r="H34" s="104"/>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06"/>
      <c r="AH34" s="341"/>
      <c r="AI34" s="341"/>
      <c r="AJ34" s="341"/>
      <c r="AK34" s="341"/>
      <c r="AL34" s="341"/>
      <c r="AM34" s="341"/>
      <c r="AN34" s="341"/>
      <c r="AO34" s="341"/>
      <c r="AP34" s="341"/>
      <c r="AQ34" s="341"/>
      <c r="AR34" s="341"/>
      <c r="AS34" s="341"/>
      <c r="AT34" s="341"/>
      <c r="AU34" s="341"/>
      <c r="AV34" s="341"/>
      <c r="AW34" s="341"/>
    </row>
    <row r="35" spans="1:49" ht="16.2" x14ac:dyDescent="0.2">
      <c r="B35" s="664"/>
      <c r="C35" s="664"/>
      <c r="D35" s="664"/>
      <c r="E35" s="664"/>
      <c r="F35" s="664"/>
      <c r="G35" s="664"/>
      <c r="H35" s="104" t="s">
        <v>672</v>
      </c>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06"/>
      <c r="AH35" s="341"/>
      <c r="AI35" s="341"/>
      <c r="AJ35" s="341"/>
      <c r="AK35" s="341"/>
      <c r="AL35" s="341"/>
      <c r="AM35" s="341"/>
      <c r="AN35" s="341"/>
      <c r="AO35" s="341"/>
      <c r="AP35" s="341"/>
      <c r="AQ35" s="341"/>
      <c r="AR35" s="341"/>
      <c r="AS35" s="341"/>
      <c r="AT35" s="341"/>
      <c r="AU35" s="341"/>
      <c r="AV35" s="341"/>
      <c r="AW35" s="341"/>
    </row>
    <row r="36" spans="1:49" ht="16.2" x14ac:dyDescent="0.2">
      <c r="B36" s="664"/>
      <c r="C36" s="664"/>
      <c r="D36" s="664"/>
      <c r="E36" s="664"/>
      <c r="F36" s="664"/>
      <c r="G36" s="664"/>
      <c r="H36" s="104"/>
      <c r="I36" s="680"/>
      <c r="J36" s="680"/>
      <c r="K36" s="680"/>
      <c r="L36" s="680"/>
      <c r="M36" s="680"/>
      <c r="N36" s="680"/>
      <c r="O36" s="680"/>
      <c r="P36" s="680"/>
      <c r="Q36" s="680"/>
      <c r="R36" s="680"/>
      <c r="S36" s="680"/>
      <c r="T36" s="680"/>
      <c r="U36" s="680"/>
      <c r="V36" s="680"/>
      <c r="W36" s="680"/>
      <c r="X36" s="680"/>
      <c r="Y36" s="680"/>
      <c r="Z36" s="680"/>
      <c r="AA36" s="680"/>
      <c r="AB36" s="680"/>
      <c r="AC36" s="680"/>
      <c r="AD36" s="680"/>
      <c r="AE36" s="680"/>
      <c r="AF36" s="680"/>
      <c r="AG36" s="681"/>
      <c r="AH36" s="347" t="s">
        <v>724</v>
      </c>
      <c r="AI36" s="340"/>
      <c r="AJ36" s="340"/>
      <c r="AK36" s="340"/>
      <c r="AL36" s="340"/>
      <c r="AM36" s="340"/>
      <c r="AN36" s="340"/>
      <c r="AO36" s="340"/>
      <c r="AP36" s="340"/>
      <c r="AQ36" s="340"/>
      <c r="AR36" s="341"/>
      <c r="AS36" s="341"/>
      <c r="AT36" s="341"/>
      <c r="AU36" s="341"/>
      <c r="AV36" s="341"/>
      <c r="AW36" s="341"/>
    </row>
    <row r="37" spans="1:49" ht="16.2" x14ac:dyDescent="0.2">
      <c r="B37" s="664"/>
      <c r="C37" s="664"/>
      <c r="D37" s="664"/>
      <c r="E37" s="664"/>
      <c r="F37" s="664"/>
      <c r="G37" s="664"/>
      <c r="H37" s="104"/>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0"/>
      <c r="AF37" s="680"/>
      <c r="AG37" s="681"/>
      <c r="AH37" s="347" t="s">
        <v>686</v>
      </c>
      <c r="AI37" s="340"/>
      <c r="AJ37" s="340"/>
      <c r="AK37" s="340"/>
      <c r="AL37" s="340"/>
      <c r="AM37" s="340"/>
      <c r="AN37" s="340"/>
      <c r="AO37" s="340"/>
      <c r="AP37" s="340"/>
      <c r="AQ37" s="340"/>
      <c r="AR37" s="341"/>
      <c r="AS37" s="341"/>
      <c r="AT37" s="341"/>
      <c r="AU37" s="341"/>
      <c r="AV37" s="341"/>
      <c r="AW37" s="341"/>
    </row>
    <row r="38" spans="1:49" ht="16.2" x14ac:dyDescent="0.2">
      <c r="B38" s="664"/>
      <c r="C38" s="664"/>
      <c r="D38" s="664"/>
      <c r="E38" s="664"/>
      <c r="F38" s="664"/>
      <c r="G38" s="664"/>
      <c r="H38" s="104"/>
      <c r="I38" s="680"/>
      <c r="J38" s="680"/>
      <c r="K38" s="680"/>
      <c r="L38" s="680"/>
      <c r="M38" s="680"/>
      <c r="N38" s="680"/>
      <c r="O38" s="680"/>
      <c r="P38" s="680"/>
      <c r="Q38" s="680"/>
      <c r="R38" s="680"/>
      <c r="S38" s="680"/>
      <c r="T38" s="680"/>
      <c r="U38" s="680"/>
      <c r="V38" s="680"/>
      <c r="W38" s="680"/>
      <c r="X38" s="680"/>
      <c r="Y38" s="680"/>
      <c r="Z38" s="680"/>
      <c r="AA38" s="680"/>
      <c r="AB38" s="680"/>
      <c r="AC38" s="680"/>
      <c r="AD38" s="680"/>
      <c r="AE38" s="680"/>
      <c r="AF38" s="680"/>
      <c r="AG38" s="681"/>
      <c r="AH38" s="341"/>
      <c r="AI38" s="341"/>
      <c r="AJ38" s="341"/>
      <c r="AK38" s="341"/>
      <c r="AL38" s="341"/>
      <c r="AM38" s="341"/>
      <c r="AN38" s="341"/>
      <c r="AO38" s="341"/>
      <c r="AP38" s="341"/>
      <c r="AQ38" s="341"/>
      <c r="AR38" s="341"/>
      <c r="AS38" s="341"/>
      <c r="AT38" s="341"/>
      <c r="AU38" s="341"/>
      <c r="AV38" s="341"/>
      <c r="AW38" s="341"/>
    </row>
    <row r="39" spans="1:49" ht="16.2" x14ac:dyDescent="0.2">
      <c r="B39" s="664"/>
      <c r="C39" s="664"/>
      <c r="D39" s="664"/>
      <c r="E39" s="664"/>
      <c r="F39" s="664"/>
      <c r="G39" s="664"/>
      <c r="H39" s="104"/>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1"/>
      <c r="AH39" s="341"/>
      <c r="AI39" s="341"/>
      <c r="AJ39" s="341"/>
      <c r="AK39" s="341"/>
      <c r="AL39" s="341"/>
      <c r="AM39" s="341"/>
      <c r="AN39" s="341"/>
      <c r="AO39" s="341"/>
      <c r="AP39" s="341"/>
      <c r="AQ39" s="341"/>
      <c r="AR39" s="341"/>
      <c r="AS39" s="341"/>
      <c r="AT39" s="341"/>
      <c r="AU39" s="341"/>
      <c r="AV39" s="341"/>
      <c r="AW39" s="341"/>
    </row>
    <row r="40" spans="1:49" ht="16.2" x14ac:dyDescent="0.2">
      <c r="B40" s="664"/>
      <c r="C40" s="664"/>
      <c r="D40" s="664"/>
      <c r="E40" s="664"/>
      <c r="F40" s="664"/>
      <c r="G40" s="664"/>
      <c r="H40" s="333"/>
      <c r="I40" s="684"/>
      <c r="J40" s="684"/>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5"/>
      <c r="AH40" s="341"/>
      <c r="AI40" s="341"/>
      <c r="AJ40" s="341"/>
      <c r="AK40" s="341"/>
      <c r="AL40" s="341"/>
      <c r="AM40" s="341"/>
      <c r="AN40" s="341"/>
      <c r="AO40" s="341"/>
      <c r="AP40" s="341"/>
      <c r="AQ40" s="341"/>
      <c r="AR40" s="341"/>
      <c r="AS40" s="341"/>
      <c r="AT40" s="341"/>
      <c r="AU40" s="341"/>
      <c r="AV40" s="341"/>
      <c r="AW40" s="341"/>
    </row>
    <row r="41" spans="1:49" x14ac:dyDescent="0.2">
      <c r="B41" s="664" t="s">
        <v>673</v>
      </c>
      <c r="C41" s="664"/>
      <c r="D41" s="664"/>
      <c r="E41" s="664"/>
      <c r="F41" s="664"/>
      <c r="G41" s="664"/>
      <c r="H41" s="686" t="s">
        <v>674</v>
      </c>
      <c r="I41" s="686"/>
      <c r="J41" s="686"/>
      <c r="K41" s="686"/>
      <c r="L41" s="686"/>
      <c r="M41" s="686"/>
      <c r="N41" s="686"/>
      <c r="O41" s="686"/>
      <c r="P41" s="686"/>
      <c r="Q41" s="686"/>
      <c r="R41" s="686"/>
      <c r="S41" s="686"/>
      <c r="T41" s="686"/>
      <c r="U41" s="686"/>
      <c r="V41" s="686"/>
      <c r="W41" s="686"/>
      <c r="X41" s="686"/>
      <c r="Y41" s="686"/>
      <c r="Z41" s="686"/>
      <c r="AA41" s="686"/>
      <c r="AB41" s="686"/>
      <c r="AC41" s="686"/>
      <c r="AD41" s="686"/>
      <c r="AE41" s="686"/>
      <c r="AF41" s="686"/>
      <c r="AG41" s="686"/>
      <c r="AH41" s="347" t="s">
        <v>687</v>
      </c>
      <c r="AI41" s="340"/>
      <c r="AJ41" s="340"/>
      <c r="AK41" s="340"/>
      <c r="AL41" s="340"/>
      <c r="AM41" s="340"/>
      <c r="AN41" s="340"/>
      <c r="AO41" s="340"/>
      <c r="AP41" s="341"/>
      <c r="AQ41" s="341"/>
      <c r="AR41" s="341"/>
      <c r="AS41" s="341"/>
      <c r="AT41" s="341"/>
      <c r="AU41" s="341"/>
      <c r="AV41" s="341"/>
      <c r="AW41" s="341"/>
    </row>
    <row r="42" spans="1:49" x14ac:dyDescent="0.2">
      <c r="B42" s="664"/>
      <c r="C42" s="664"/>
      <c r="D42" s="664"/>
      <c r="E42" s="664"/>
      <c r="F42" s="664"/>
      <c r="G42" s="664"/>
      <c r="H42" s="686"/>
      <c r="I42" s="686"/>
      <c r="J42" s="686"/>
      <c r="K42" s="686"/>
      <c r="L42" s="686"/>
      <c r="M42" s="686"/>
      <c r="N42" s="686"/>
      <c r="O42" s="686"/>
      <c r="P42" s="686"/>
      <c r="Q42" s="686"/>
      <c r="R42" s="686"/>
      <c r="S42" s="686"/>
      <c r="T42" s="686"/>
      <c r="U42" s="686"/>
      <c r="V42" s="686"/>
      <c r="W42" s="686"/>
      <c r="X42" s="686"/>
      <c r="Y42" s="686"/>
      <c r="Z42" s="686"/>
      <c r="AA42" s="686"/>
      <c r="AB42" s="686"/>
      <c r="AC42" s="686"/>
      <c r="AD42" s="686"/>
      <c r="AE42" s="686"/>
      <c r="AF42" s="686"/>
      <c r="AG42" s="686"/>
      <c r="AH42" s="341"/>
      <c r="AI42" s="341"/>
      <c r="AJ42" s="341"/>
      <c r="AK42" s="341"/>
      <c r="AL42" s="341"/>
      <c r="AM42" s="341"/>
      <c r="AN42" s="341"/>
      <c r="AO42" s="341"/>
      <c r="AP42" s="341"/>
      <c r="AQ42" s="341"/>
      <c r="AR42" s="341"/>
      <c r="AS42" s="341"/>
      <c r="AT42" s="341"/>
      <c r="AU42" s="341"/>
      <c r="AV42" s="341"/>
      <c r="AW42" s="341"/>
    </row>
    <row r="43" spans="1:49" ht="14.4" x14ac:dyDescent="0.2">
      <c r="A43" s="10"/>
      <c r="B43" s="664"/>
      <c r="C43" s="664"/>
      <c r="D43" s="664"/>
      <c r="E43" s="664"/>
      <c r="F43" s="664"/>
      <c r="G43" s="664"/>
      <c r="H43" s="686"/>
      <c r="I43" s="686"/>
      <c r="J43" s="686"/>
      <c r="K43" s="686"/>
      <c r="L43" s="686"/>
      <c r="M43" s="686"/>
      <c r="N43" s="686"/>
      <c r="O43" s="686"/>
      <c r="P43" s="686"/>
      <c r="Q43" s="686"/>
      <c r="R43" s="686"/>
      <c r="S43" s="686"/>
      <c r="T43" s="686"/>
      <c r="U43" s="686"/>
      <c r="V43" s="686"/>
      <c r="W43" s="686"/>
      <c r="X43" s="686"/>
      <c r="Y43" s="686"/>
      <c r="Z43" s="686"/>
      <c r="AA43" s="686"/>
      <c r="AB43" s="686"/>
      <c r="AC43" s="686"/>
      <c r="AD43" s="686"/>
      <c r="AE43" s="686"/>
      <c r="AF43" s="686"/>
      <c r="AG43" s="686"/>
      <c r="AH43" s="341"/>
      <c r="AI43" s="341"/>
      <c r="AJ43" s="341"/>
      <c r="AK43" s="341"/>
      <c r="AL43" s="341"/>
      <c r="AM43" s="341"/>
      <c r="AN43" s="341"/>
      <c r="AO43" s="341"/>
      <c r="AP43" s="341"/>
      <c r="AQ43" s="341"/>
      <c r="AR43" s="341"/>
      <c r="AS43" s="341"/>
      <c r="AT43" s="341"/>
      <c r="AU43" s="341"/>
      <c r="AV43" s="341"/>
      <c r="AW43" s="341"/>
    </row>
    <row r="44" spans="1:49" ht="14.4" x14ac:dyDescent="0.2">
      <c r="A44" s="10"/>
      <c r="B44" s="648" t="s">
        <v>675</v>
      </c>
      <c r="C44" s="649"/>
      <c r="D44" s="649"/>
      <c r="E44" s="649"/>
      <c r="F44" s="649"/>
      <c r="G44" s="649"/>
      <c r="H44" s="654"/>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6"/>
      <c r="AH44" s="341"/>
      <c r="AI44" s="341"/>
      <c r="AJ44" s="341"/>
      <c r="AK44" s="341"/>
      <c r="AL44" s="341"/>
      <c r="AM44" s="341"/>
      <c r="AN44" s="341"/>
      <c r="AO44" s="341"/>
      <c r="AP44" s="341"/>
      <c r="AQ44" s="341"/>
      <c r="AR44" s="341"/>
      <c r="AS44" s="341"/>
      <c r="AT44" s="341"/>
      <c r="AU44" s="341"/>
      <c r="AV44" s="341"/>
      <c r="AW44" s="341"/>
    </row>
    <row r="45" spans="1:49" ht="14.4" x14ac:dyDescent="0.2">
      <c r="A45" s="10"/>
      <c r="B45" s="650"/>
      <c r="C45" s="651"/>
      <c r="D45" s="651"/>
      <c r="E45" s="651"/>
      <c r="F45" s="651"/>
      <c r="G45" s="651"/>
      <c r="H45" s="657"/>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9"/>
      <c r="AH45" s="341"/>
      <c r="AI45" s="341"/>
      <c r="AJ45" s="341"/>
      <c r="AK45" s="341"/>
      <c r="AL45" s="341"/>
      <c r="AM45" s="341"/>
      <c r="AN45" s="341"/>
      <c r="AO45" s="341"/>
      <c r="AP45" s="341"/>
      <c r="AQ45" s="341"/>
      <c r="AR45" s="341"/>
      <c r="AS45" s="341"/>
      <c r="AT45" s="341"/>
      <c r="AU45" s="341"/>
      <c r="AV45" s="341"/>
      <c r="AW45" s="341"/>
    </row>
    <row r="46" spans="1:49" ht="14.4" x14ac:dyDescent="0.2">
      <c r="A46" s="10"/>
      <c r="B46" s="652"/>
      <c r="C46" s="653"/>
      <c r="D46" s="653"/>
      <c r="E46" s="653"/>
      <c r="F46" s="653"/>
      <c r="G46" s="653"/>
      <c r="H46" s="660"/>
      <c r="I46" s="661"/>
      <c r="J46" s="661"/>
      <c r="K46" s="661"/>
      <c r="L46" s="661"/>
      <c r="M46" s="661"/>
      <c r="N46" s="661"/>
      <c r="O46" s="661"/>
      <c r="P46" s="661"/>
      <c r="Q46" s="661"/>
      <c r="R46" s="661"/>
      <c r="S46" s="661"/>
      <c r="T46" s="661"/>
      <c r="U46" s="661"/>
      <c r="V46" s="661"/>
      <c r="W46" s="661"/>
      <c r="X46" s="661"/>
      <c r="Y46" s="661"/>
      <c r="Z46" s="661"/>
      <c r="AA46" s="661"/>
      <c r="AB46" s="661"/>
      <c r="AC46" s="661"/>
      <c r="AD46" s="661"/>
      <c r="AE46" s="661"/>
      <c r="AF46" s="661"/>
      <c r="AG46" s="662"/>
      <c r="AH46" s="341"/>
      <c r="AI46" s="341"/>
      <c r="AJ46" s="341"/>
      <c r="AK46" s="341"/>
      <c r="AL46" s="341"/>
      <c r="AM46" s="341"/>
      <c r="AN46" s="341"/>
      <c r="AO46" s="341"/>
      <c r="AP46" s="341"/>
      <c r="AQ46" s="341"/>
      <c r="AR46" s="341"/>
      <c r="AS46" s="341"/>
      <c r="AT46" s="341"/>
      <c r="AU46" s="341"/>
      <c r="AV46" s="341"/>
      <c r="AW46" s="341"/>
    </row>
    <row r="47" spans="1:49" ht="14.4" x14ac:dyDescent="0.2">
      <c r="A47" s="10"/>
      <c r="B47" s="663" t="s">
        <v>676</v>
      </c>
      <c r="C47" s="663"/>
      <c r="D47" s="663"/>
      <c r="E47" s="663"/>
      <c r="F47" s="663"/>
      <c r="G47" s="663"/>
      <c r="H47" s="663"/>
      <c r="I47" s="663"/>
      <c r="J47" s="663"/>
      <c r="K47" s="663"/>
      <c r="L47" s="663"/>
      <c r="M47" s="663"/>
      <c r="N47" s="663"/>
      <c r="O47" s="663"/>
      <c r="P47" s="663"/>
      <c r="Q47" s="663"/>
      <c r="R47" s="663"/>
      <c r="S47" s="663"/>
      <c r="T47" s="663"/>
      <c r="U47" s="663"/>
      <c r="V47" s="663"/>
      <c r="W47" s="147"/>
      <c r="X47" s="665" t="s">
        <v>677</v>
      </c>
      <c r="Y47" s="649"/>
      <c r="Z47" s="649"/>
      <c r="AA47" s="649"/>
      <c r="AB47" s="649"/>
      <c r="AC47" s="649"/>
      <c r="AD47" s="649"/>
      <c r="AE47" s="649"/>
      <c r="AF47" s="649"/>
      <c r="AG47" s="666"/>
      <c r="AH47" s="341"/>
      <c r="AI47" s="341"/>
      <c r="AJ47" s="341"/>
      <c r="AK47" s="341"/>
      <c r="AL47" s="341"/>
      <c r="AM47" s="341"/>
      <c r="AN47" s="341"/>
      <c r="AO47" s="341"/>
      <c r="AP47" s="341"/>
      <c r="AQ47" s="341"/>
      <c r="AR47" s="341"/>
      <c r="AS47" s="341"/>
      <c r="AT47" s="341"/>
      <c r="AU47" s="341"/>
      <c r="AV47" s="341"/>
      <c r="AW47" s="341"/>
    </row>
    <row r="48" spans="1:49" ht="14.4" x14ac:dyDescent="0.2">
      <c r="B48" s="664"/>
      <c r="C48" s="664"/>
      <c r="D48" s="664"/>
      <c r="E48" s="664"/>
      <c r="F48" s="664"/>
      <c r="G48" s="664"/>
      <c r="H48" s="664"/>
      <c r="I48" s="664"/>
      <c r="J48" s="664"/>
      <c r="K48" s="664"/>
      <c r="L48" s="664"/>
      <c r="M48" s="664"/>
      <c r="N48" s="664"/>
      <c r="O48" s="664"/>
      <c r="P48" s="664"/>
      <c r="Q48" s="664"/>
      <c r="R48" s="664"/>
      <c r="S48" s="664"/>
      <c r="T48" s="664"/>
      <c r="U48" s="664"/>
      <c r="V48" s="664"/>
      <c r="W48" s="147"/>
      <c r="X48" s="652"/>
      <c r="Y48" s="653"/>
      <c r="Z48" s="653"/>
      <c r="AA48" s="653"/>
      <c r="AB48" s="653"/>
      <c r="AC48" s="653"/>
      <c r="AD48" s="653"/>
      <c r="AE48" s="653"/>
      <c r="AF48" s="653"/>
      <c r="AG48" s="667"/>
      <c r="AH48" s="341"/>
      <c r="AI48" s="341"/>
      <c r="AJ48" s="341"/>
      <c r="AK48" s="341"/>
      <c r="AL48" s="341"/>
      <c r="AM48" s="341"/>
      <c r="AN48" s="341"/>
      <c r="AO48" s="341"/>
      <c r="AP48" s="341"/>
      <c r="AQ48" s="341"/>
      <c r="AR48" s="341"/>
      <c r="AS48" s="341"/>
      <c r="AT48" s="341"/>
      <c r="AU48" s="341"/>
      <c r="AV48" s="341"/>
      <c r="AW48" s="341"/>
    </row>
    <row r="49" spans="1:49" x14ac:dyDescent="0.2">
      <c r="B49" s="664" t="s">
        <v>678</v>
      </c>
      <c r="C49" s="664"/>
      <c r="D49" s="664"/>
      <c r="E49" s="664"/>
      <c r="F49" s="664"/>
      <c r="G49" s="664"/>
      <c r="H49" s="664"/>
      <c r="I49" s="664"/>
      <c r="J49" s="664"/>
      <c r="K49" s="664"/>
      <c r="L49" s="664"/>
      <c r="M49" s="664"/>
      <c r="N49" s="664"/>
      <c r="O49" s="664"/>
      <c r="P49" s="664"/>
      <c r="Q49" s="664"/>
      <c r="R49" s="664"/>
      <c r="S49" s="664"/>
      <c r="T49" s="664"/>
      <c r="U49" s="664"/>
      <c r="V49" s="664"/>
      <c r="W49" s="334"/>
      <c r="X49" s="668"/>
      <c r="Y49" s="669"/>
      <c r="Z49" s="669"/>
      <c r="AA49" s="669"/>
      <c r="AB49" s="670"/>
      <c r="AC49" s="668"/>
      <c r="AD49" s="669"/>
      <c r="AE49" s="669"/>
      <c r="AF49" s="669"/>
      <c r="AG49" s="677"/>
      <c r="AH49" s="341"/>
      <c r="AI49" s="341"/>
      <c r="AJ49" s="341"/>
      <c r="AK49" s="341"/>
      <c r="AL49" s="341"/>
      <c r="AM49" s="341"/>
      <c r="AN49" s="341"/>
      <c r="AO49" s="341"/>
      <c r="AP49" s="341"/>
      <c r="AQ49" s="341"/>
      <c r="AR49" s="341"/>
      <c r="AS49" s="341"/>
      <c r="AT49" s="341"/>
      <c r="AU49" s="341"/>
      <c r="AV49" s="341"/>
      <c r="AW49" s="341"/>
    </row>
    <row r="50" spans="1:49" x14ac:dyDescent="0.2">
      <c r="B50" s="664"/>
      <c r="C50" s="664"/>
      <c r="D50" s="664"/>
      <c r="E50" s="664"/>
      <c r="F50" s="664"/>
      <c r="G50" s="664"/>
      <c r="H50" s="664"/>
      <c r="I50" s="664"/>
      <c r="J50" s="664"/>
      <c r="K50" s="664"/>
      <c r="L50" s="664"/>
      <c r="M50" s="664"/>
      <c r="N50" s="664"/>
      <c r="O50" s="664"/>
      <c r="P50" s="664"/>
      <c r="Q50" s="664"/>
      <c r="R50" s="664"/>
      <c r="S50" s="664"/>
      <c r="T50" s="664"/>
      <c r="U50" s="664"/>
      <c r="V50" s="664"/>
      <c r="W50" s="334"/>
      <c r="X50" s="671"/>
      <c r="Y50" s="672"/>
      <c r="Z50" s="672"/>
      <c r="AA50" s="672"/>
      <c r="AB50" s="673"/>
      <c r="AC50" s="671"/>
      <c r="AD50" s="672"/>
      <c r="AE50" s="672"/>
      <c r="AF50" s="672"/>
      <c r="AG50" s="678"/>
      <c r="AH50" s="341"/>
      <c r="AI50" s="341"/>
      <c r="AJ50" s="341"/>
      <c r="AK50" s="341"/>
      <c r="AL50" s="341"/>
      <c r="AM50" s="341"/>
      <c r="AN50" s="341"/>
      <c r="AO50" s="341"/>
      <c r="AP50" s="341"/>
      <c r="AQ50" s="341"/>
      <c r="AR50" s="341"/>
      <c r="AS50" s="341"/>
      <c r="AT50" s="341"/>
      <c r="AU50" s="341"/>
      <c r="AV50" s="341"/>
      <c r="AW50" s="341"/>
    </row>
    <row r="51" spans="1:49" x14ac:dyDescent="0.2">
      <c r="B51" s="664"/>
      <c r="C51" s="664"/>
      <c r="D51" s="664"/>
      <c r="E51" s="664"/>
      <c r="F51" s="664"/>
      <c r="G51" s="664"/>
      <c r="H51" s="664"/>
      <c r="I51" s="664"/>
      <c r="J51" s="664"/>
      <c r="K51" s="664"/>
      <c r="L51" s="664"/>
      <c r="M51" s="664"/>
      <c r="N51" s="664"/>
      <c r="O51" s="664"/>
      <c r="P51" s="664"/>
      <c r="Q51" s="664"/>
      <c r="R51" s="664"/>
      <c r="S51" s="664"/>
      <c r="T51" s="664"/>
      <c r="U51" s="664"/>
      <c r="V51" s="664"/>
      <c r="W51" s="334"/>
      <c r="X51" s="671"/>
      <c r="Y51" s="672"/>
      <c r="Z51" s="672"/>
      <c r="AA51" s="672"/>
      <c r="AB51" s="673"/>
      <c r="AC51" s="671"/>
      <c r="AD51" s="672"/>
      <c r="AE51" s="672"/>
      <c r="AF51" s="672"/>
      <c r="AG51" s="678"/>
      <c r="AH51" s="341"/>
      <c r="AI51" s="341"/>
      <c r="AJ51" s="341"/>
      <c r="AK51" s="341"/>
      <c r="AL51" s="341"/>
      <c r="AM51" s="341"/>
      <c r="AN51" s="341"/>
      <c r="AO51" s="341"/>
      <c r="AP51" s="341"/>
      <c r="AQ51" s="341"/>
      <c r="AR51" s="341"/>
      <c r="AS51" s="341"/>
      <c r="AT51" s="341"/>
      <c r="AU51" s="341"/>
      <c r="AV51" s="341"/>
      <c r="AW51" s="341"/>
    </row>
    <row r="52" spans="1:49" x14ac:dyDescent="0.2">
      <c r="B52" s="664"/>
      <c r="C52" s="664"/>
      <c r="D52" s="664"/>
      <c r="E52" s="664"/>
      <c r="F52" s="664"/>
      <c r="G52" s="664"/>
      <c r="H52" s="664"/>
      <c r="I52" s="664"/>
      <c r="J52" s="664"/>
      <c r="K52" s="664"/>
      <c r="L52" s="664"/>
      <c r="M52" s="664"/>
      <c r="N52" s="664"/>
      <c r="O52" s="664"/>
      <c r="P52" s="664"/>
      <c r="Q52" s="664"/>
      <c r="R52" s="664"/>
      <c r="S52" s="664"/>
      <c r="T52" s="664"/>
      <c r="U52" s="664"/>
      <c r="V52" s="664"/>
      <c r="W52" s="334"/>
      <c r="X52" s="671"/>
      <c r="Y52" s="672"/>
      <c r="Z52" s="672"/>
      <c r="AA52" s="672"/>
      <c r="AB52" s="673"/>
      <c r="AC52" s="671"/>
      <c r="AD52" s="672"/>
      <c r="AE52" s="672"/>
      <c r="AF52" s="672"/>
      <c r="AG52" s="678"/>
      <c r="AH52" s="341"/>
      <c r="AI52" s="341"/>
      <c r="AJ52" s="341"/>
      <c r="AK52" s="341"/>
      <c r="AL52" s="341"/>
      <c r="AM52" s="341"/>
      <c r="AN52" s="341"/>
      <c r="AO52" s="341"/>
      <c r="AP52" s="341"/>
      <c r="AQ52" s="341"/>
      <c r="AR52" s="341"/>
      <c r="AS52" s="341"/>
      <c r="AT52" s="341"/>
      <c r="AU52" s="341"/>
      <c r="AV52" s="341"/>
      <c r="AW52" s="341"/>
    </row>
    <row r="53" spans="1:49" x14ac:dyDescent="0.2">
      <c r="B53" s="664"/>
      <c r="C53" s="664"/>
      <c r="D53" s="664"/>
      <c r="E53" s="664"/>
      <c r="F53" s="664"/>
      <c r="G53" s="664"/>
      <c r="H53" s="664"/>
      <c r="I53" s="664"/>
      <c r="J53" s="664"/>
      <c r="K53" s="664"/>
      <c r="L53" s="664"/>
      <c r="M53" s="664"/>
      <c r="N53" s="664"/>
      <c r="O53" s="664"/>
      <c r="P53" s="664"/>
      <c r="Q53" s="664"/>
      <c r="R53" s="664"/>
      <c r="S53" s="664"/>
      <c r="T53" s="664"/>
      <c r="U53" s="664"/>
      <c r="V53" s="664"/>
      <c r="W53" s="335"/>
      <c r="X53" s="674"/>
      <c r="Y53" s="675"/>
      <c r="Z53" s="675"/>
      <c r="AA53" s="675"/>
      <c r="AB53" s="676"/>
      <c r="AC53" s="674"/>
      <c r="AD53" s="675"/>
      <c r="AE53" s="675"/>
      <c r="AF53" s="675"/>
      <c r="AG53" s="679"/>
      <c r="AH53" s="341"/>
      <c r="AI53" s="341"/>
      <c r="AJ53" s="341"/>
      <c r="AK53" s="341"/>
      <c r="AL53" s="341"/>
      <c r="AM53" s="341"/>
      <c r="AN53" s="341"/>
      <c r="AO53" s="341"/>
      <c r="AP53" s="341"/>
      <c r="AQ53" s="341"/>
      <c r="AR53" s="341"/>
      <c r="AS53" s="341"/>
      <c r="AT53" s="341"/>
      <c r="AU53" s="341"/>
      <c r="AV53" s="341"/>
      <c r="AW53" s="341"/>
    </row>
    <row r="54" spans="1:49" x14ac:dyDescent="0.2">
      <c r="A54" s="341"/>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341"/>
      <c r="AU54" s="341"/>
      <c r="AV54" s="341"/>
      <c r="AW54" s="341"/>
    </row>
    <row r="55" spans="1:49" x14ac:dyDescent="0.2">
      <c r="A55" s="341"/>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1"/>
    </row>
    <row r="56" spans="1:49" x14ac:dyDescent="0.2">
      <c r="A56" s="341"/>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row>
    <row r="57" spans="1:49" x14ac:dyDescent="0.2">
      <c r="A57" s="341"/>
      <c r="B57" s="341"/>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row>
    <row r="58" spans="1:49" x14ac:dyDescent="0.2">
      <c r="A58" s="341"/>
      <c r="B58" s="341"/>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row>
    <row r="59" spans="1:49" x14ac:dyDescent="0.2">
      <c r="A59" s="341"/>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row>
    <row r="60" spans="1:49" x14ac:dyDescent="0.2">
      <c r="A60" s="341"/>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row>
    <row r="61" spans="1:49" x14ac:dyDescent="0.2">
      <c r="A61" s="341"/>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row>
    <row r="62" spans="1:49" x14ac:dyDescent="0.2">
      <c r="A62" s="341"/>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row>
    <row r="63" spans="1:49" x14ac:dyDescent="0.2">
      <c r="A63" s="341"/>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row>
    <row r="64" spans="1:49" x14ac:dyDescent="0.2">
      <c r="A64" s="341"/>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row>
    <row r="65" spans="1:49" x14ac:dyDescent="0.2">
      <c r="A65" s="341"/>
      <c r="B65" s="341"/>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row>
    <row r="66" spans="1:49" x14ac:dyDescent="0.2">
      <c r="A66" s="341"/>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row>
  </sheetData>
  <mergeCells count="46">
    <mergeCell ref="AH1:AK1"/>
    <mergeCell ref="B1:AF1"/>
    <mergeCell ref="B3:G5"/>
    <mergeCell ref="H3:Q5"/>
    <mergeCell ref="R3:U5"/>
    <mergeCell ref="V3:AG5"/>
    <mergeCell ref="B6:G8"/>
    <mergeCell ref="H6:Q8"/>
    <mergeCell ref="R6:U8"/>
    <mergeCell ref="V6:AG8"/>
    <mergeCell ref="B9:G12"/>
    <mergeCell ref="H9:I9"/>
    <mergeCell ref="J9:AG9"/>
    <mergeCell ref="H10:I10"/>
    <mergeCell ref="J10:AG10"/>
    <mergeCell ref="H11:I11"/>
    <mergeCell ref="J11:AG11"/>
    <mergeCell ref="H12:I12"/>
    <mergeCell ref="J12:AG12"/>
    <mergeCell ref="B13:G15"/>
    <mergeCell ref="H13:Q15"/>
    <mergeCell ref="R13:U15"/>
    <mergeCell ref="V13:AG15"/>
    <mergeCell ref="B16:G18"/>
    <mergeCell ref="H16:Q18"/>
    <mergeCell ref="R16:U18"/>
    <mergeCell ref="V16:AG18"/>
    <mergeCell ref="B19:I19"/>
    <mergeCell ref="J19:O22"/>
    <mergeCell ref="P19:U22"/>
    <mergeCell ref="V19:AA22"/>
    <mergeCell ref="AB19:AG22"/>
    <mergeCell ref="B20:I22"/>
    <mergeCell ref="B23:G40"/>
    <mergeCell ref="I25:AG28"/>
    <mergeCell ref="I30:AG33"/>
    <mergeCell ref="I36:AG40"/>
    <mergeCell ref="B41:G43"/>
    <mergeCell ref="H41:AG43"/>
    <mergeCell ref="B44:G46"/>
    <mergeCell ref="H44:AG46"/>
    <mergeCell ref="B47:V48"/>
    <mergeCell ref="X47:AG48"/>
    <mergeCell ref="B49:V53"/>
    <mergeCell ref="X49:AB53"/>
    <mergeCell ref="AC49:AG53"/>
  </mergeCells>
  <phoneticPr fontId="43"/>
  <dataValidations count="1">
    <dataValidation type="list" allowBlank="1" showInputMessage="1" showErrorMessage="1" prompt="リストから選択してください" sqref="H13:Q15" xr:uid="{547540F9-0CB1-4E6E-ACAE-58225DEEDFD6}">
      <formula1>"水路,農道,農地,ため池"</formula1>
    </dataValidation>
  </dataValidations>
  <pageMargins left="0.7" right="0.7" top="0.75" bottom="0.75" header="0.3" footer="0.3"/>
  <pageSetup paperSize="9" scale="96" orientation="portrait" horizontalDpi="0" verticalDpi="0" r:id="rId1"/>
  <colBreaks count="1" manualBreakCount="1">
    <brk id="3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831AB-977E-41E3-8374-965D6D043E8D}">
  <sheetPr>
    <tabColor indexed="13"/>
  </sheetPr>
  <dimension ref="A1:AH54"/>
  <sheetViews>
    <sheetView topLeftCell="A26" workbookViewId="0">
      <selection activeCell="D26" sqref="D26:I26"/>
    </sheetView>
  </sheetViews>
  <sheetFormatPr defaultColWidth="9" defaultRowHeight="13.2" x14ac:dyDescent="0.2"/>
  <cols>
    <col min="1" max="2" width="10.44140625" style="13" customWidth="1"/>
    <col min="3" max="3" width="3.44140625" style="13" bestFit="1" customWidth="1"/>
    <col min="4" max="4" width="6.77734375" style="13" customWidth="1"/>
    <col min="5" max="9" width="10.44140625" style="13" customWidth="1"/>
    <col min="10" max="10" width="6.77734375" style="68" customWidth="1"/>
    <col min="11" max="34" width="9" style="68"/>
    <col min="35" max="16384" width="9" style="13"/>
  </cols>
  <sheetData>
    <row r="1" spans="1:21" x14ac:dyDescent="0.2">
      <c r="A1" s="13" t="s">
        <v>513</v>
      </c>
      <c r="J1" s="347" t="s">
        <v>705</v>
      </c>
      <c r="K1" s="352"/>
      <c r="L1" s="350"/>
      <c r="M1" s="350"/>
      <c r="N1" s="350"/>
      <c r="O1" s="350"/>
      <c r="P1" s="350"/>
      <c r="Q1" s="350"/>
      <c r="R1" s="350"/>
    </row>
    <row r="2" spans="1:21" ht="24.75" customHeight="1" x14ac:dyDescent="0.2">
      <c r="J2" s="356" t="s">
        <v>195</v>
      </c>
      <c r="K2" s="352"/>
      <c r="L2" s="352"/>
      <c r="M2" s="352"/>
      <c r="N2" s="352"/>
      <c r="O2" s="352"/>
      <c r="P2" s="352"/>
      <c r="Q2" s="352"/>
      <c r="R2" s="352"/>
      <c r="S2" s="352"/>
      <c r="T2" s="352"/>
      <c r="U2" s="352"/>
    </row>
    <row r="3" spans="1:21" ht="16.2" x14ac:dyDescent="0.2">
      <c r="C3" s="769" t="s">
        <v>841</v>
      </c>
      <c r="D3" s="769"/>
      <c r="E3" s="769"/>
      <c r="F3" s="769"/>
      <c r="G3" s="769"/>
      <c r="H3" s="271" t="s">
        <v>392</v>
      </c>
      <c r="J3" s="360" t="s">
        <v>164</v>
      </c>
      <c r="K3" s="262"/>
      <c r="L3" s="262"/>
      <c r="M3" s="262"/>
      <c r="N3" s="350"/>
      <c r="O3" s="350"/>
      <c r="P3" s="350"/>
    </row>
    <row r="4" spans="1:21" x14ac:dyDescent="0.2">
      <c r="C4" s="14"/>
      <c r="D4" s="14"/>
      <c r="E4" s="14"/>
      <c r="F4" s="14"/>
      <c r="G4" s="14"/>
    </row>
    <row r="5" spans="1:21" x14ac:dyDescent="0.2">
      <c r="H5" s="770"/>
      <c r="I5" s="770"/>
      <c r="J5" s="768" t="s">
        <v>165</v>
      </c>
      <c r="K5" s="768"/>
      <c r="L5" s="768"/>
      <c r="M5" s="768"/>
      <c r="N5" s="768"/>
      <c r="O5" s="768"/>
      <c r="P5" s="768"/>
      <c r="Q5" s="768"/>
      <c r="R5" s="768"/>
    </row>
    <row r="6" spans="1:21" ht="13.5" customHeight="1" x14ac:dyDescent="0.2">
      <c r="A6" s="130"/>
      <c r="B6" s="130"/>
      <c r="C6" s="130"/>
      <c r="D6" s="130"/>
      <c r="E6" s="130"/>
      <c r="F6" s="130"/>
      <c r="G6" s="771" t="s">
        <v>410</v>
      </c>
      <c r="H6" s="771"/>
      <c r="I6" s="771"/>
      <c r="J6" s="768"/>
      <c r="K6" s="768"/>
      <c r="L6" s="768"/>
      <c r="M6" s="768"/>
      <c r="N6" s="768"/>
      <c r="O6" s="768"/>
      <c r="P6" s="768"/>
      <c r="Q6" s="768"/>
      <c r="R6" s="768"/>
    </row>
    <row r="7" spans="1:21" ht="14.4" x14ac:dyDescent="0.2">
      <c r="A7" s="130"/>
      <c r="B7" s="130"/>
      <c r="C7" s="130"/>
      <c r="D7" s="130"/>
      <c r="E7" s="130"/>
      <c r="F7" s="130"/>
      <c r="G7" s="130"/>
      <c r="H7" s="130"/>
      <c r="I7" s="130"/>
    </row>
    <row r="8" spans="1:21" ht="15" customHeight="1" x14ac:dyDescent="0.2">
      <c r="A8" s="772" t="str">
        <f>CONCATENATE('一括記入シート（最初）'!$C$33,"　",'一括記入シート（最初）'!$D$33,"　","様")</f>
        <v>(株)A建設　○○　○○　様</v>
      </c>
      <c r="B8" s="773"/>
      <c r="C8" s="773"/>
      <c r="D8" s="774"/>
      <c r="E8" s="774"/>
      <c r="F8" s="130"/>
      <c r="G8" s="130"/>
      <c r="H8" s="130"/>
      <c r="I8" s="130"/>
      <c r="J8" s="775"/>
      <c r="K8" s="775"/>
      <c r="L8" s="775"/>
      <c r="M8" s="775"/>
      <c r="N8" s="775"/>
      <c r="O8" s="775"/>
      <c r="P8" s="775"/>
      <c r="Q8" s="775"/>
      <c r="R8" s="775"/>
    </row>
    <row r="9" spans="1:21" ht="15" customHeight="1" x14ac:dyDescent="0.2">
      <c r="A9" s="772" t="str">
        <f>CONCATENATE('一括記入シート（最初）'!$C$34,"　",'一括記入シート（最初）'!$D$34,"　","様")</f>
        <v>(有)B建設　△△　△△　様</v>
      </c>
      <c r="B9" s="773"/>
      <c r="C9" s="773"/>
      <c r="D9" s="774"/>
      <c r="E9" s="774"/>
      <c r="F9" s="130"/>
      <c r="G9" s="130"/>
      <c r="H9" s="130"/>
      <c r="I9" s="130"/>
      <c r="J9" s="775"/>
      <c r="K9" s="775"/>
      <c r="L9" s="775"/>
      <c r="M9" s="775"/>
      <c r="N9" s="775"/>
      <c r="O9" s="775"/>
      <c r="P9" s="775"/>
      <c r="Q9" s="775"/>
      <c r="R9" s="775"/>
    </row>
    <row r="10" spans="1:21" ht="15" customHeight="1" x14ac:dyDescent="0.2">
      <c r="A10" s="772" t="str">
        <f>CONCATENATE('一括記入シート（最初）'!$C$35,"　",'一括記入シート（最初）'!$D$35,"　","様")</f>
        <v>C建設(株)　□□　□□　様</v>
      </c>
      <c r="B10" s="773"/>
      <c r="C10" s="773"/>
      <c r="D10" s="774"/>
      <c r="E10" s="774"/>
      <c r="F10" s="130"/>
      <c r="G10" s="130"/>
      <c r="H10" s="130"/>
      <c r="I10" s="130"/>
      <c r="J10" s="775"/>
      <c r="K10" s="775"/>
      <c r="L10" s="775"/>
      <c r="M10" s="775"/>
      <c r="N10" s="775"/>
      <c r="O10" s="775"/>
      <c r="P10" s="775"/>
      <c r="Q10" s="775"/>
      <c r="R10" s="775"/>
    </row>
    <row r="11" spans="1:21" ht="15" customHeight="1" x14ac:dyDescent="0.2">
      <c r="A11" s="772" t="str">
        <f>CONCATENATE('一括記入シート（最初）'!$C$36,"　",'一括記入シート（最初）'!$D$36,"　","様")</f>
        <v>　　様</v>
      </c>
      <c r="B11" s="773"/>
      <c r="C11" s="773"/>
      <c r="D11" s="774"/>
      <c r="E11" s="774"/>
      <c r="F11" s="130"/>
      <c r="G11" s="130"/>
      <c r="H11" s="130"/>
      <c r="I11" s="130"/>
      <c r="J11" s="775"/>
      <c r="K11" s="775"/>
      <c r="L11" s="775"/>
      <c r="M11" s="775"/>
      <c r="N11" s="775"/>
      <c r="O11" s="775"/>
      <c r="P11" s="775"/>
      <c r="Q11" s="775"/>
      <c r="R11" s="775"/>
    </row>
    <row r="12" spans="1:21" ht="15" customHeight="1" x14ac:dyDescent="0.2">
      <c r="A12" s="772" t="str">
        <f>CONCATENATE('一括記入シート（最初）'!$C$37,"　",'一括記入シート（最初）'!$D$37,"　","様")</f>
        <v>　　様</v>
      </c>
      <c r="B12" s="773"/>
      <c r="C12" s="773"/>
      <c r="D12" s="774"/>
      <c r="E12" s="774"/>
      <c r="F12" s="776" t="str">
        <f>IF(ISBLANK('一括記入シート（最初）'!C14),"",'一括記入シート（最初）'!C14)</f>
        <v>上田市多面的機能広域協定運営委員会</v>
      </c>
      <c r="G12" s="776"/>
      <c r="H12" s="776"/>
      <c r="I12" s="776"/>
    </row>
    <row r="13" spans="1:21" ht="14.4" x14ac:dyDescent="0.2">
      <c r="A13" s="130"/>
      <c r="B13" s="130"/>
      <c r="C13" s="130"/>
      <c r="D13" s="130"/>
      <c r="E13" s="131"/>
      <c r="F13" s="777" t="s">
        <v>422</v>
      </c>
      <c r="G13" s="778" t="str">
        <f>IF(ISBLANK('一括記入シート（最初）'!$C$16),"",'一括記入シート（最初）'!$C$16)</f>
        <v>田中　幸雄</v>
      </c>
      <c r="H13" s="779"/>
      <c r="I13" s="780"/>
      <c r="J13" s="768" t="s">
        <v>520</v>
      </c>
      <c r="K13" s="768"/>
      <c r="L13" s="768"/>
      <c r="M13" s="768"/>
      <c r="N13" s="768"/>
      <c r="O13" s="768"/>
      <c r="P13" s="768"/>
      <c r="Q13" s="768"/>
      <c r="R13" s="768"/>
    </row>
    <row r="14" spans="1:21" ht="14.4" x14ac:dyDescent="0.2">
      <c r="A14" s="130"/>
      <c r="B14" s="130"/>
      <c r="C14" s="130"/>
      <c r="D14" s="130"/>
      <c r="E14" s="131"/>
      <c r="F14" s="777"/>
      <c r="G14" s="779"/>
      <c r="H14" s="779"/>
      <c r="I14" s="774"/>
      <c r="J14" s="768"/>
      <c r="K14" s="768"/>
      <c r="L14" s="768"/>
      <c r="M14" s="768"/>
      <c r="N14" s="768"/>
      <c r="O14" s="768"/>
      <c r="P14" s="768"/>
      <c r="Q14" s="768"/>
      <c r="R14" s="768"/>
    </row>
    <row r="15" spans="1:21" ht="14.4" x14ac:dyDescent="0.2">
      <c r="A15" s="130"/>
      <c r="B15" s="130"/>
      <c r="C15" s="130"/>
      <c r="D15" s="130"/>
      <c r="E15" s="130"/>
      <c r="F15" s="130"/>
      <c r="G15" s="778" t="s">
        <v>509</v>
      </c>
      <c r="H15" s="778"/>
      <c r="I15" s="130"/>
    </row>
    <row r="16" spans="1:21" x14ac:dyDescent="0.2">
      <c r="A16" s="785" t="s">
        <v>842</v>
      </c>
      <c r="B16" s="785"/>
      <c r="C16" s="785"/>
      <c r="D16" s="785"/>
      <c r="E16" s="785"/>
      <c r="F16" s="785"/>
      <c r="G16" s="785"/>
      <c r="H16" s="785"/>
      <c r="I16" s="785"/>
    </row>
    <row r="17" spans="1:24" x14ac:dyDescent="0.2">
      <c r="A17" s="786"/>
      <c r="B17" s="786"/>
      <c r="C17" s="786"/>
      <c r="D17" s="786"/>
      <c r="E17" s="786"/>
      <c r="F17" s="786"/>
      <c r="G17" s="786"/>
      <c r="H17" s="786"/>
      <c r="I17" s="786"/>
    </row>
    <row r="18" spans="1:24" ht="14.4" x14ac:dyDescent="0.2">
      <c r="A18" s="130"/>
      <c r="B18" s="130"/>
      <c r="C18" s="130"/>
      <c r="D18" s="130"/>
      <c r="E18" s="181" t="s">
        <v>167</v>
      </c>
      <c r="F18" s="130"/>
      <c r="G18" s="130"/>
      <c r="H18" s="130"/>
      <c r="I18" s="130"/>
    </row>
    <row r="19" spans="1:24" ht="14.4" x14ac:dyDescent="0.2">
      <c r="A19" s="130"/>
      <c r="B19" s="130"/>
      <c r="C19" s="130"/>
      <c r="D19" s="130"/>
      <c r="E19" s="130"/>
      <c r="F19" s="130"/>
      <c r="G19" s="130"/>
      <c r="H19" s="130"/>
      <c r="I19" s="130"/>
    </row>
    <row r="20" spans="1:24" ht="15.75" customHeight="1" x14ac:dyDescent="0.2">
      <c r="A20" s="787" t="s">
        <v>36</v>
      </c>
      <c r="B20" s="788"/>
      <c r="C20" s="791" t="str">
        <f>IF(ISBLANK('一括記入シート（最初）'!$C$13),"",'一括記入シート（最初）'!$C$13)</f>
        <v>令和　6　年度</v>
      </c>
      <c r="D20" s="792"/>
      <c r="E20" s="792"/>
      <c r="F20" s="793" t="s">
        <v>375</v>
      </c>
      <c r="G20" s="794"/>
      <c r="H20" s="794"/>
      <c r="I20" s="795"/>
      <c r="J20" s="67"/>
    </row>
    <row r="21" spans="1:24" ht="18.600000000000001" customHeight="1" x14ac:dyDescent="0.2">
      <c r="A21" s="789"/>
      <c r="B21" s="790"/>
      <c r="C21" s="796" t="str">
        <f>IF(ISBLANK('一括記入シート（最初）'!$E$14),"",'一括記入シート（最初）'!$E$14)</f>
        <v>〇〇水土里会</v>
      </c>
      <c r="D21" s="797"/>
      <c r="E21" s="797"/>
      <c r="F21" s="798" t="str">
        <f>IF(ISBLANK('一括記入シート（最初）'!$C$25),"",'一括記入シート（最初）'!$C$25)</f>
        <v>用水路更新工事</v>
      </c>
      <c r="G21" s="799"/>
      <c r="H21" s="799"/>
      <c r="I21" s="800"/>
      <c r="J21" s="67"/>
    </row>
    <row r="22" spans="1:24" ht="32.25" customHeight="1" x14ac:dyDescent="0.2">
      <c r="A22" s="781" t="s">
        <v>125</v>
      </c>
      <c r="B22" s="801"/>
      <c r="C22" s="802"/>
      <c r="D22" s="803"/>
      <c r="E22" s="803"/>
      <c r="F22" s="803"/>
      <c r="G22" s="803"/>
      <c r="H22" s="803"/>
      <c r="I22" s="804"/>
      <c r="J22" s="805" t="s">
        <v>443</v>
      </c>
      <c r="K22" s="806"/>
      <c r="L22" s="806"/>
      <c r="M22" s="806"/>
      <c r="N22" s="806"/>
      <c r="O22" s="806"/>
      <c r="P22" s="806"/>
      <c r="Q22" s="806"/>
      <c r="R22" s="806"/>
      <c r="S22" s="806"/>
      <c r="T22" s="806"/>
      <c r="U22" s="806"/>
      <c r="V22" s="806"/>
      <c r="W22" s="806"/>
    </row>
    <row r="23" spans="1:24" ht="18.600000000000001" customHeight="1" x14ac:dyDescent="0.2">
      <c r="A23" s="781" t="s">
        <v>302</v>
      </c>
      <c r="B23" s="801"/>
      <c r="C23" s="182"/>
      <c r="D23" s="807" t="s">
        <v>301</v>
      </c>
      <c r="E23" s="808"/>
      <c r="F23" s="808"/>
      <c r="G23" s="808"/>
      <c r="H23" s="808"/>
      <c r="I23" s="809"/>
      <c r="J23" s="122"/>
    </row>
    <row r="24" spans="1:24" ht="18.600000000000001" customHeight="1" x14ac:dyDescent="0.2">
      <c r="A24" s="781" t="s">
        <v>168</v>
      </c>
      <c r="B24" s="782"/>
      <c r="D24" s="783" t="str">
        <f>IF(ISBLANK('一括記入シート（最初）'!$C$24),"",'一括記入シート（最初）'!$C$24)</f>
        <v>上田市〇〇（△△）</v>
      </c>
      <c r="E24" s="783"/>
      <c r="F24" s="783"/>
      <c r="G24" s="783"/>
      <c r="H24" s="783"/>
      <c r="I24" s="784"/>
      <c r="J24" s="122"/>
    </row>
    <row r="25" spans="1:24" ht="18.600000000000001" customHeight="1" x14ac:dyDescent="0.2">
      <c r="A25" s="781" t="s">
        <v>170</v>
      </c>
      <c r="B25" s="782"/>
      <c r="C25" s="182"/>
      <c r="D25" s="810" t="str">
        <f>IF(ISBLANK('一括記入シート（最初）'!$J$54),"",'一括記入シート（最初）'!$J$54)</f>
        <v>令和6年9月15日</v>
      </c>
      <c r="E25" s="810"/>
      <c r="F25" s="810"/>
      <c r="G25" s="810"/>
      <c r="H25" s="810"/>
      <c r="I25" s="811"/>
      <c r="J25" s="357"/>
      <c r="K25" s="358"/>
      <c r="L25" s="358"/>
      <c r="M25" s="358"/>
      <c r="N25" s="358"/>
      <c r="O25" s="358"/>
      <c r="P25" s="358"/>
      <c r="Q25" s="350"/>
      <c r="R25" s="350"/>
      <c r="S25" s="350"/>
      <c r="T25" s="350"/>
      <c r="U25" s="350"/>
      <c r="V25" s="350"/>
      <c r="W25" s="350"/>
      <c r="X25" s="350"/>
    </row>
    <row r="26" spans="1:24" ht="17.25" customHeight="1" x14ac:dyDescent="0.2">
      <c r="A26" s="812" t="s">
        <v>498</v>
      </c>
      <c r="B26" s="813"/>
      <c r="C26" s="268"/>
      <c r="D26" s="818" t="str">
        <f>IF(ISBLANK('一括記入シート（最初）'!$E$14),"",'一括記入シート（最初）'!$E$14)</f>
        <v>〇〇水土里会</v>
      </c>
      <c r="E26" s="818"/>
      <c r="F26" s="818"/>
      <c r="G26" s="818" t="str">
        <f>IF(ISBLANK('一括記入シート（最初）'!$E$14),"",'一括記入シート（最初）'!$E$14)</f>
        <v>〇〇水土里会</v>
      </c>
      <c r="H26" s="818"/>
      <c r="I26" s="819"/>
      <c r="J26" s="357"/>
      <c r="K26" s="359"/>
      <c r="L26" s="358"/>
      <c r="M26" s="358"/>
      <c r="N26" s="358"/>
      <c r="O26" s="358"/>
      <c r="P26" s="358"/>
      <c r="Q26" s="350"/>
      <c r="R26" s="350"/>
      <c r="S26" s="350"/>
      <c r="T26" s="350"/>
      <c r="U26" s="350"/>
      <c r="V26" s="350"/>
      <c r="W26" s="350"/>
      <c r="X26" s="350"/>
    </row>
    <row r="27" spans="1:24" ht="17.25" customHeight="1" x14ac:dyDescent="0.2">
      <c r="A27" s="814"/>
      <c r="B27" s="815"/>
      <c r="C27" s="269"/>
      <c r="D27" s="820" t="s">
        <v>423</v>
      </c>
      <c r="E27" s="820"/>
      <c r="F27" s="270" t="s">
        <v>371</v>
      </c>
      <c r="G27" s="820"/>
      <c r="H27" s="820"/>
      <c r="I27" s="821"/>
      <c r="J27" s="357"/>
      <c r="K27" s="358"/>
      <c r="L27" s="358"/>
      <c r="M27" s="358"/>
      <c r="N27" s="358"/>
      <c r="O27" s="358"/>
      <c r="P27" s="358"/>
      <c r="Q27" s="350"/>
      <c r="R27" s="350"/>
      <c r="S27" s="350"/>
      <c r="T27" s="350"/>
      <c r="U27" s="350"/>
      <c r="V27" s="350"/>
      <c r="W27" s="350"/>
      <c r="X27" s="350"/>
    </row>
    <row r="28" spans="1:24" ht="16.5" customHeight="1" x14ac:dyDescent="0.2">
      <c r="A28" s="814"/>
      <c r="B28" s="815"/>
      <c r="C28" s="130"/>
      <c r="D28" s="822" t="s">
        <v>412</v>
      </c>
      <c r="E28" s="822"/>
      <c r="F28" s="822"/>
      <c r="G28" s="822"/>
      <c r="H28" s="822"/>
      <c r="I28" s="823"/>
      <c r="J28" s="806" t="s">
        <v>441</v>
      </c>
      <c r="K28" s="806"/>
      <c r="L28" s="806"/>
      <c r="M28" s="806"/>
      <c r="N28" s="806"/>
      <c r="O28" s="806"/>
      <c r="P28" s="806"/>
      <c r="Q28" s="806"/>
      <c r="R28" s="806"/>
      <c r="S28" s="806"/>
      <c r="T28" s="806"/>
      <c r="U28" s="806"/>
      <c r="V28" s="806"/>
      <c r="W28" s="352"/>
      <c r="X28" s="352"/>
    </row>
    <row r="29" spans="1:24" ht="17.25" customHeight="1" x14ac:dyDescent="0.2">
      <c r="A29" s="816"/>
      <c r="B29" s="817"/>
      <c r="C29" s="824" t="s">
        <v>171</v>
      </c>
      <c r="D29" s="825"/>
      <c r="E29" s="826" t="s">
        <v>413</v>
      </c>
      <c r="F29" s="827"/>
      <c r="G29" s="828" t="s">
        <v>376</v>
      </c>
      <c r="H29" s="828"/>
      <c r="I29" s="829"/>
      <c r="J29" s="806"/>
      <c r="K29" s="806"/>
      <c r="L29" s="806"/>
      <c r="M29" s="806"/>
      <c r="N29" s="806"/>
      <c r="O29" s="806"/>
      <c r="P29" s="806"/>
      <c r="Q29" s="806"/>
      <c r="R29" s="806"/>
      <c r="S29" s="806"/>
      <c r="T29" s="806"/>
      <c r="U29" s="806"/>
      <c r="V29" s="806"/>
      <c r="W29" s="352"/>
      <c r="X29" s="352"/>
    </row>
    <row r="30" spans="1:24" ht="17.25" customHeight="1" x14ac:dyDescent="0.2">
      <c r="A30" s="830" t="s">
        <v>372</v>
      </c>
      <c r="B30" s="831"/>
      <c r="C30" s="184"/>
      <c r="D30" s="832" t="s">
        <v>411</v>
      </c>
      <c r="E30" s="832"/>
      <c r="F30" s="833" t="s">
        <v>488</v>
      </c>
      <c r="G30" s="833"/>
      <c r="H30" s="833"/>
      <c r="I30" s="834"/>
      <c r="J30" s="805" t="s">
        <v>442</v>
      </c>
      <c r="K30" s="806"/>
      <c r="L30" s="806"/>
      <c r="M30" s="806"/>
      <c r="N30" s="806"/>
      <c r="O30" s="806"/>
      <c r="P30" s="806"/>
      <c r="Q30" s="806"/>
      <c r="R30" s="806"/>
      <c r="S30" s="806"/>
      <c r="T30" s="806"/>
      <c r="U30" s="806"/>
      <c r="V30" s="806"/>
      <c r="W30" s="806"/>
      <c r="X30" s="806"/>
    </row>
    <row r="31" spans="1:24" ht="17.25" customHeight="1" x14ac:dyDescent="0.2">
      <c r="A31" s="830"/>
      <c r="B31" s="831"/>
      <c r="C31" s="183"/>
      <c r="D31" s="835" t="s">
        <v>424</v>
      </c>
      <c r="E31" s="835"/>
      <c r="F31" s="835"/>
      <c r="G31" s="835"/>
      <c r="H31" s="835"/>
      <c r="I31" s="836"/>
      <c r="J31" s="805"/>
      <c r="K31" s="806"/>
      <c r="L31" s="806"/>
      <c r="M31" s="806"/>
      <c r="N31" s="806"/>
      <c r="O31" s="806"/>
      <c r="P31" s="806"/>
      <c r="Q31" s="806"/>
      <c r="R31" s="806"/>
      <c r="S31" s="806"/>
      <c r="T31" s="806"/>
      <c r="U31" s="806"/>
      <c r="V31" s="806"/>
      <c r="W31" s="806"/>
      <c r="X31" s="806"/>
    </row>
    <row r="32" spans="1:24" ht="17.25" customHeight="1" x14ac:dyDescent="0.2">
      <c r="A32" s="830" t="s">
        <v>844</v>
      </c>
      <c r="B32" s="831"/>
      <c r="C32" s="184"/>
      <c r="D32" s="832" t="s">
        <v>410</v>
      </c>
      <c r="E32" s="837"/>
      <c r="F32" s="837"/>
      <c r="G32" s="838" t="s">
        <v>843</v>
      </c>
      <c r="H32" s="838"/>
      <c r="I32" s="839"/>
      <c r="J32" s="351"/>
      <c r="K32" s="352"/>
      <c r="L32" s="352"/>
      <c r="M32" s="352"/>
      <c r="N32" s="352"/>
      <c r="O32" s="352"/>
      <c r="P32" s="352"/>
      <c r="Q32" s="352"/>
      <c r="R32" s="352"/>
      <c r="S32" s="352"/>
      <c r="T32" s="352"/>
      <c r="U32" s="352"/>
      <c r="V32" s="352"/>
      <c r="W32" s="352"/>
      <c r="X32" s="352"/>
    </row>
    <row r="33" spans="1:24" ht="17.25" customHeight="1" x14ac:dyDescent="0.25">
      <c r="A33" s="830"/>
      <c r="B33" s="831"/>
      <c r="C33" s="183"/>
      <c r="D33" s="840"/>
      <c r="E33" s="840"/>
      <c r="F33" s="840"/>
      <c r="G33" s="840"/>
      <c r="H33" s="840"/>
      <c r="I33" s="841"/>
      <c r="J33" s="353" t="s">
        <v>471</v>
      </c>
      <c r="K33" s="354"/>
      <c r="L33" s="354"/>
      <c r="M33" s="354"/>
      <c r="N33" s="354"/>
      <c r="O33" s="354"/>
      <c r="P33" s="352"/>
      <c r="Q33" s="352"/>
      <c r="R33" s="352"/>
      <c r="S33" s="352"/>
      <c r="T33" s="352"/>
      <c r="U33" s="352"/>
      <c r="V33" s="352"/>
      <c r="W33" s="352"/>
      <c r="X33" s="352"/>
    </row>
    <row r="34" spans="1:24" ht="17.25" customHeight="1" x14ac:dyDescent="0.2">
      <c r="A34" s="781" t="s">
        <v>172</v>
      </c>
      <c r="B34" s="782"/>
      <c r="C34" s="182"/>
      <c r="D34" s="783" t="s">
        <v>173</v>
      </c>
      <c r="E34" s="783"/>
      <c r="F34" s="783"/>
      <c r="G34" s="783"/>
      <c r="H34" s="783"/>
      <c r="I34" s="784"/>
    </row>
    <row r="35" spans="1:24" ht="17.25" customHeight="1" x14ac:dyDescent="0.2">
      <c r="A35" s="781" t="s">
        <v>174</v>
      </c>
      <c r="B35" s="782"/>
      <c r="C35" s="182"/>
      <c r="D35" s="783" t="s">
        <v>173</v>
      </c>
      <c r="E35" s="783"/>
      <c r="F35" s="783"/>
      <c r="G35" s="783"/>
      <c r="H35" s="783"/>
      <c r="I35" s="784"/>
    </row>
    <row r="36" spans="1:24" ht="17.25" customHeight="1" x14ac:dyDescent="0.2">
      <c r="A36" s="781" t="s">
        <v>847</v>
      </c>
      <c r="B36" s="782"/>
      <c r="C36" s="185" t="s">
        <v>175</v>
      </c>
      <c r="D36" s="842" t="s">
        <v>845</v>
      </c>
      <c r="E36" s="842"/>
      <c r="F36" s="842"/>
      <c r="G36" s="842"/>
      <c r="H36" s="842"/>
      <c r="I36" s="843"/>
    </row>
    <row r="37" spans="1:24" ht="17.25" customHeight="1" x14ac:dyDescent="0.2">
      <c r="A37" s="781"/>
      <c r="B37" s="782"/>
      <c r="C37" s="186"/>
      <c r="D37" s="844"/>
      <c r="E37" s="844"/>
      <c r="F37" s="844"/>
      <c r="G37" s="844"/>
      <c r="H37" s="844"/>
      <c r="I37" s="845"/>
    </row>
    <row r="38" spans="1:24" ht="17.25" customHeight="1" x14ac:dyDescent="0.2">
      <c r="A38" s="781"/>
      <c r="B38" s="782"/>
      <c r="C38" s="186"/>
      <c r="D38" s="844"/>
      <c r="E38" s="844"/>
      <c r="F38" s="844"/>
      <c r="G38" s="844"/>
      <c r="H38" s="844"/>
      <c r="I38" s="845"/>
    </row>
    <row r="39" spans="1:24" ht="17.25" customHeight="1" x14ac:dyDescent="0.2">
      <c r="A39" s="781"/>
      <c r="B39" s="782"/>
      <c r="C39" s="186"/>
      <c r="D39" s="844"/>
      <c r="E39" s="844"/>
      <c r="F39" s="844"/>
      <c r="G39" s="844"/>
      <c r="H39" s="844"/>
      <c r="I39" s="845"/>
    </row>
    <row r="40" spans="1:24" ht="17.25" customHeight="1" x14ac:dyDescent="0.2">
      <c r="A40" s="781"/>
      <c r="B40" s="782"/>
      <c r="C40" s="186"/>
      <c r="D40" s="844"/>
      <c r="E40" s="844"/>
      <c r="F40" s="844"/>
      <c r="G40" s="844"/>
      <c r="H40" s="844"/>
      <c r="I40" s="845"/>
    </row>
    <row r="41" spans="1:24" ht="15.75" customHeight="1" x14ac:dyDescent="0.2">
      <c r="A41" s="781"/>
      <c r="B41" s="782"/>
      <c r="C41" s="186"/>
      <c r="D41" s="844"/>
      <c r="E41" s="844"/>
      <c r="F41" s="844"/>
      <c r="G41" s="844"/>
      <c r="H41" s="844"/>
      <c r="I41" s="845"/>
    </row>
    <row r="42" spans="1:24" ht="17.25" customHeight="1" x14ac:dyDescent="0.2">
      <c r="A42" s="781"/>
      <c r="B42" s="782"/>
      <c r="C42" s="187" t="s">
        <v>176</v>
      </c>
      <c r="D42" s="846" t="s">
        <v>846</v>
      </c>
      <c r="E42" s="846"/>
      <c r="F42" s="846"/>
      <c r="G42" s="846"/>
      <c r="H42" s="846"/>
      <c r="I42" s="847"/>
    </row>
    <row r="43" spans="1:24" ht="17.25" customHeight="1" x14ac:dyDescent="0.2">
      <c r="A43" s="787" t="s">
        <v>177</v>
      </c>
      <c r="B43" s="788"/>
      <c r="C43" s="186" t="s">
        <v>513</v>
      </c>
      <c r="D43" s="857" t="s">
        <v>848</v>
      </c>
      <c r="E43" s="857"/>
      <c r="F43" s="857"/>
      <c r="G43" s="857"/>
      <c r="H43" s="857"/>
      <c r="I43" s="858"/>
    </row>
    <row r="44" spans="1:24" ht="13.5" customHeight="1" x14ac:dyDescent="0.2">
      <c r="A44" s="853"/>
      <c r="B44" s="854"/>
      <c r="C44" s="186"/>
      <c r="D44" s="859"/>
      <c r="E44" s="859"/>
      <c r="F44" s="859"/>
      <c r="G44" s="859"/>
      <c r="H44" s="859"/>
      <c r="I44" s="860"/>
    </row>
    <row r="45" spans="1:24" ht="17.25" customHeight="1" x14ac:dyDescent="0.2">
      <c r="A45" s="853"/>
      <c r="B45" s="854"/>
      <c r="C45" s="186" t="s">
        <v>697</v>
      </c>
      <c r="D45" s="849" t="s">
        <v>849</v>
      </c>
      <c r="E45" s="849"/>
      <c r="F45" s="849"/>
      <c r="G45" s="849"/>
      <c r="H45" s="849"/>
      <c r="I45" s="850"/>
    </row>
    <row r="46" spans="1:24" ht="13.5" customHeight="1" x14ac:dyDescent="0.2">
      <c r="A46" s="853"/>
      <c r="B46" s="854"/>
      <c r="C46" s="186"/>
      <c r="D46" s="859"/>
      <c r="E46" s="859"/>
      <c r="F46" s="859"/>
      <c r="G46" s="859"/>
      <c r="H46" s="859"/>
      <c r="I46" s="860"/>
    </row>
    <row r="47" spans="1:24" ht="17.25" customHeight="1" x14ac:dyDescent="0.2">
      <c r="A47" s="853"/>
      <c r="B47" s="854"/>
      <c r="C47" s="186" t="s">
        <v>820</v>
      </c>
      <c r="D47" s="849" t="s">
        <v>850</v>
      </c>
      <c r="E47" s="849"/>
      <c r="F47" s="849"/>
      <c r="G47" s="849"/>
      <c r="H47" s="849"/>
      <c r="I47" s="850"/>
    </row>
    <row r="48" spans="1:24" ht="13.2" customHeight="1" x14ac:dyDescent="0.2">
      <c r="A48" s="855"/>
      <c r="B48" s="856"/>
      <c r="C48" s="188"/>
      <c r="D48" s="851"/>
      <c r="E48" s="851"/>
      <c r="F48" s="851"/>
      <c r="G48" s="851"/>
      <c r="H48" s="851"/>
      <c r="I48" s="852"/>
    </row>
    <row r="49" spans="1:9" ht="18" customHeight="1" x14ac:dyDescent="0.2">
      <c r="A49" s="861"/>
      <c r="B49" s="861"/>
      <c r="C49" s="385"/>
      <c r="D49" s="386"/>
      <c r="E49" s="387"/>
      <c r="F49" s="387"/>
      <c r="G49" s="387"/>
      <c r="H49" s="387"/>
      <c r="I49" s="387"/>
    </row>
    <row r="50" spans="1:9" ht="38.25" customHeight="1" x14ac:dyDescent="0.2">
      <c r="A50" s="785" t="s">
        <v>594</v>
      </c>
      <c r="B50" s="785"/>
      <c r="C50" s="785"/>
      <c r="D50" s="785"/>
      <c r="E50" s="785"/>
      <c r="F50" s="785"/>
      <c r="G50" s="785"/>
      <c r="H50" s="785"/>
      <c r="I50" s="785"/>
    </row>
    <row r="52" spans="1:9" s="68" customFormat="1" x14ac:dyDescent="0.2">
      <c r="G52" s="848" t="s">
        <v>104</v>
      </c>
      <c r="H52" s="848"/>
      <c r="I52" s="848"/>
    </row>
    <row r="53" spans="1:9" s="68" customFormat="1" x14ac:dyDescent="0.2">
      <c r="G53" s="110"/>
      <c r="H53" s="110"/>
      <c r="I53" s="110"/>
    </row>
    <row r="54" spans="1:9" s="68" customFormat="1" x14ac:dyDescent="0.2">
      <c r="G54" s="848" t="s">
        <v>105</v>
      </c>
      <c r="H54" s="848"/>
      <c r="I54" s="848"/>
    </row>
  </sheetData>
  <mergeCells count="64">
    <mergeCell ref="G54:I54"/>
    <mergeCell ref="D47:I48"/>
    <mergeCell ref="A43:B48"/>
    <mergeCell ref="D43:I44"/>
    <mergeCell ref="A49:B49"/>
    <mergeCell ref="A50:I50"/>
    <mergeCell ref="G52:I52"/>
    <mergeCell ref="D45:I46"/>
    <mergeCell ref="A35:B35"/>
    <mergeCell ref="D35:I35"/>
    <mergeCell ref="A36:B42"/>
    <mergeCell ref="D36:I41"/>
    <mergeCell ref="D42:I42"/>
    <mergeCell ref="A32:B33"/>
    <mergeCell ref="D32:F32"/>
    <mergeCell ref="G32:I32"/>
    <mergeCell ref="D33:I33"/>
    <mergeCell ref="A34:B34"/>
    <mergeCell ref="D34:I34"/>
    <mergeCell ref="J28:V29"/>
    <mergeCell ref="C29:D29"/>
    <mergeCell ref="E29:F29"/>
    <mergeCell ref="G29:I29"/>
    <mergeCell ref="A30:B31"/>
    <mergeCell ref="D30:E30"/>
    <mergeCell ref="F30:I30"/>
    <mergeCell ref="J30:X31"/>
    <mergeCell ref="D31:I31"/>
    <mergeCell ref="A26:B29"/>
    <mergeCell ref="D26:I26"/>
    <mergeCell ref="D27:E27"/>
    <mergeCell ref="G27:I27"/>
    <mergeCell ref="D28:I28"/>
    <mergeCell ref="J22:W22"/>
    <mergeCell ref="A23:B23"/>
    <mergeCell ref="D23:I23"/>
    <mergeCell ref="A25:B25"/>
    <mergeCell ref="D25:I25"/>
    <mergeCell ref="A24:B24"/>
    <mergeCell ref="D24:I24"/>
    <mergeCell ref="G15:H15"/>
    <mergeCell ref="A16:I17"/>
    <mergeCell ref="A20:B21"/>
    <mergeCell ref="C20:E20"/>
    <mergeCell ref="F20:I20"/>
    <mergeCell ref="C21:E21"/>
    <mergeCell ref="F21:I21"/>
    <mergeCell ref="A22:B22"/>
    <mergeCell ref="C22:I22"/>
    <mergeCell ref="J13:R14"/>
    <mergeCell ref="C3:G3"/>
    <mergeCell ref="H5:I5"/>
    <mergeCell ref="J5:R6"/>
    <mergeCell ref="G6:I6"/>
    <mergeCell ref="A8:E8"/>
    <mergeCell ref="J8:R11"/>
    <mergeCell ref="A9:E9"/>
    <mergeCell ref="A10:E10"/>
    <mergeCell ref="A11:E11"/>
    <mergeCell ref="A12:E12"/>
    <mergeCell ref="F12:I12"/>
    <mergeCell ref="F13:F14"/>
    <mergeCell ref="G13:H14"/>
    <mergeCell ref="I13:I14"/>
  </mergeCells>
  <phoneticPr fontId="43"/>
  <hyperlinks>
    <hyperlink ref="G52:I52" location="関係書類一覧表!A1" display="関係書類一覧表!A1" xr:uid="{655B49EA-598B-4E1C-930E-F82ADCD067B8}"/>
    <hyperlink ref="G54:I54" location="'一括記入シート（最初に記入してください）'!A1" display="'一括記入シート（最初に記入してください）'!A1" xr:uid="{B94B9321-6A69-47B4-8DB5-A122BE46FD1B}"/>
  </hyperlinks>
  <pageMargins left="1.1416666666666666" right="0.35416666666666669" top="0.98402777777777783" bottom="0.98402777777777783" header="0.51180555555555562" footer="0.51180555555555562"/>
  <pageSetup paperSize="9" scale="92" firstPageNumber="4294963191" orientation="portrait" blackAndWhite="1" r:id="rId1"/>
  <headerFooter alignWithMargins="0">
    <oddHeader>&amp;R&amp;"ＭＳ Ｐゴシック"&amp;11(上田市様式２－２)</oddHeader>
  </headerFooter>
  <rowBreaks count="1" manualBreakCount="1">
    <brk id="5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FC1EF-A5A7-46C2-BA4E-8EAE3AC7F85E}">
  <sheetPr>
    <tabColor rgb="FFFFFF00"/>
  </sheetPr>
  <dimension ref="A1:AC62"/>
  <sheetViews>
    <sheetView workbookViewId="0">
      <selection sqref="A1:M46"/>
    </sheetView>
  </sheetViews>
  <sheetFormatPr defaultRowHeight="13.2" x14ac:dyDescent="0.2"/>
  <cols>
    <col min="1" max="1" width="2" style="148" customWidth="1"/>
    <col min="2" max="2" width="5.109375" style="148" customWidth="1"/>
    <col min="3" max="3" width="5.88671875" style="148" customWidth="1"/>
    <col min="4" max="4" width="2.77734375" style="148" customWidth="1"/>
    <col min="5" max="5" width="10.109375" style="148" customWidth="1"/>
    <col min="6" max="6" width="7" style="148" customWidth="1"/>
    <col min="7" max="7" width="13.6640625" style="148" customWidth="1"/>
    <col min="8" max="10" width="8.88671875" style="148"/>
    <col min="11" max="11" width="10.21875" style="148" customWidth="1"/>
    <col min="12" max="12" width="3.6640625" style="148" customWidth="1"/>
    <col min="13" max="13" width="1.77734375" style="148" customWidth="1"/>
  </cols>
  <sheetData>
    <row r="1" spans="1:29" ht="19.2" customHeight="1" thickBot="1" x14ac:dyDescent="0.25">
      <c r="A1" s="148" t="s">
        <v>697</v>
      </c>
      <c r="C1" s="884"/>
      <c r="D1" s="885"/>
      <c r="N1" s="347" t="s">
        <v>707</v>
      </c>
      <c r="O1" s="341"/>
      <c r="P1" s="341"/>
      <c r="Q1" s="341"/>
      <c r="R1" s="341"/>
      <c r="S1" s="341"/>
      <c r="T1" s="341"/>
      <c r="U1" s="341"/>
      <c r="V1" s="341"/>
      <c r="W1" s="341"/>
      <c r="X1" s="341"/>
      <c r="Y1" s="341"/>
      <c r="Z1" s="341"/>
      <c r="AA1" s="341"/>
      <c r="AB1" s="341"/>
      <c r="AC1" s="341"/>
    </row>
    <row r="2" spans="1:29" ht="28.5" customHeight="1" x14ac:dyDescent="0.2">
      <c r="B2" s="886" t="s">
        <v>612</v>
      </c>
      <c r="C2" s="886"/>
      <c r="D2" s="886"/>
      <c r="E2" s="886"/>
      <c r="F2" s="886"/>
      <c r="G2" s="886"/>
      <c r="H2" s="886"/>
      <c r="I2" s="886"/>
      <c r="J2" s="886"/>
      <c r="K2" s="886"/>
      <c r="N2" s="341"/>
      <c r="O2" s="341"/>
      <c r="P2" s="341"/>
      <c r="Q2" s="341"/>
      <c r="R2" s="341"/>
      <c r="S2" s="341"/>
      <c r="T2" s="341"/>
      <c r="U2" s="341"/>
      <c r="V2" s="341"/>
      <c r="W2" s="341"/>
      <c r="X2" s="341"/>
      <c r="Y2" s="341"/>
      <c r="Z2" s="341"/>
      <c r="AA2" s="341"/>
      <c r="AB2" s="341"/>
      <c r="AC2" s="341"/>
    </row>
    <row r="3" spans="1:29" ht="19.2" customHeight="1" x14ac:dyDescent="0.2">
      <c r="N3" s="341"/>
      <c r="O3" s="341"/>
      <c r="P3" s="341"/>
      <c r="Q3" s="341"/>
      <c r="R3" s="341"/>
      <c r="S3" s="341"/>
      <c r="T3" s="341"/>
      <c r="U3" s="341"/>
      <c r="V3" s="341"/>
      <c r="W3" s="341"/>
      <c r="X3" s="341"/>
      <c r="Y3" s="341"/>
      <c r="Z3" s="341"/>
      <c r="AA3" s="341"/>
      <c r="AB3" s="341"/>
      <c r="AC3" s="341"/>
    </row>
    <row r="4" spans="1:29" ht="17.25" customHeight="1" x14ac:dyDescent="0.2">
      <c r="B4" s="869" t="s">
        <v>613</v>
      </c>
      <c r="C4" s="869"/>
      <c r="D4" s="869"/>
      <c r="E4" s="866" t="str">
        <f>IF(ISBLANK('一括記入シート（最初）'!$E$14),"",'一括記入シート（最初）'!$E$14)</f>
        <v>〇〇水土里会</v>
      </c>
      <c r="F4" s="866"/>
      <c r="G4" s="866" t="str">
        <f>IF(ISBLANK('一括記入シート（最初）'!$C$25),"",'一括記入シート（最初）'!$C$25)</f>
        <v>用水路更新工事</v>
      </c>
      <c r="H4" s="866"/>
      <c r="I4" s="866"/>
      <c r="J4" s="866"/>
      <c r="K4" s="330"/>
      <c r="N4" s="341"/>
      <c r="O4" s="341"/>
      <c r="P4" s="341"/>
      <c r="Q4" s="341"/>
      <c r="R4" s="341"/>
      <c r="S4" s="341"/>
      <c r="T4" s="341"/>
      <c r="U4" s="341"/>
      <c r="V4" s="341"/>
      <c r="W4" s="341"/>
      <c r="X4" s="341"/>
      <c r="Y4" s="341"/>
      <c r="Z4" s="341"/>
      <c r="AA4" s="341"/>
      <c r="AB4" s="341"/>
      <c r="AC4" s="341"/>
    </row>
    <row r="5" spans="1:29" ht="17.25" customHeight="1" x14ac:dyDescent="0.2">
      <c r="B5" s="326"/>
      <c r="C5" s="326"/>
      <c r="D5" s="326"/>
      <c r="E5" s="326"/>
      <c r="N5" s="341"/>
      <c r="O5" s="341"/>
      <c r="P5" s="341"/>
      <c r="Q5" s="341"/>
      <c r="R5" s="341"/>
      <c r="S5" s="341"/>
      <c r="T5" s="341"/>
      <c r="U5" s="341"/>
      <c r="V5" s="341"/>
      <c r="W5" s="341"/>
      <c r="X5" s="341"/>
      <c r="Y5" s="341"/>
      <c r="Z5" s="341"/>
      <c r="AA5" s="341"/>
      <c r="AB5" s="341"/>
      <c r="AC5" s="341"/>
    </row>
    <row r="6" spans="1:29" ht="17.25" customHeight="1" x14ac:dyDescent="0.2">
      <c r="B6" s="869" t="s">
        <v>614</v>
      </c>
      <c r="C6" s="869"/>
      <c r="D6" s="869"/>
      <c r="E6" s="869" t="str">
        <f>IF(ISBLANK('一括記入シート（最初）'!$C$24),"",'一括記入シート（最初）'!$C$24)</f>
        <v>上田市〇〇（△△）</v>
      </c>
      <c r="F6" s="869"/>
      <c r="G6" s="869"/>
      <c r="H6" s="869"/>
      <c r="I6" s="869"/>
      <c r="N6" s="341"/>
      <c r="O6" s="341"/>
      <c r="P6" s="341"/>
      <c r="Q6" s="341"/>
      <c r="R6" s="341"/>
      <c r="S6" s="341"/>
      <c r="T6" s="341"/>
      <c r="U6" s="341"/>
      <c r="V6" s="341"/>
      <c r="W6" s="341"/>
      <c r="X6" s="341"/>
      <c r="Y6" s="341"/>
      <c r="Z6" s="341"/>
      <c r="AA6" s="341"/>
      <c r="AB6" s="341"/>
      <c r="AC6" s="341"/>
    </row>
    <row r="7" spans="1:29" ht="17.25" customHeight="1" x14ac:dyDescent="0.2">
      <c r="B7" s="326"/>
      <c r="C7" s="326"/>
      <c r="D7" s="326"/>
      <c r="E7" s="326"/>
      <c r="N7" s="341"/>
      <c r="O7" s="341"/>
      <c r="P7" s="341"/>
      <c r="Q7" s="341"/>
      <c r="R7" s="341"/>
      <c r="S7" s="341"/>
      <c r="T7" s="341"/>
      <c r="U7" s="341"/>
      <c r="V7" s="341"/>
      <c r="W7" s="341"/>
      <c r="X7" s="341"/>
      <c r="Y7" s="341"/>
      <c r="Z7" s="341"/>
      <c r="AA7" s="341"/>
      <c r="AB7" s="341"/>
      <c r="AC7" s="341"/>
    </row>
    <row r="8" spans="1:29" ht="17.25" customHeight="1" x14ac:dyDescent="0.2">
      <c r="B8" s="326" t="s">
        <v>649</v>
      </c>
      <c r="C8" s="326"/>
      <c r="E8" s="866" t="str">
        <f>IF(ISBLANK('一括記入シート（最初）'!$J$54),"",'一括記入シート（最初）'!$J$54)</f>
        <v>令和6年9月15日</v>
      </c>
      <c r="F8" s="866"/>
      <c r="G8" s="866"/>
      <c r="N8" s="341"/>
      <c r="O8" s="341"/>
      <c r="P8" s="341"/>
      <c r="Q8" s="341"/>
      <c r="R8" s="341"/>
      <c r="S8" s="341"/>
      <c r="T8" s="341"/>
      <c r="U8" s="341"/>
      <c r="V8" s="341"/>
      <c r="W8" s="341"/>
      <c r="X8" s="341"/>
      <c r="Y8" s="341"/>
      <c r="Z8" s="341"/>
      <c r="AA8" s="341"/>
      <c r="AB8" s="341"/>
      <c r="AC8" s="341"/>
    </row>
    <row r="9" spans="1:29" ht="17.25" customHeight="1" x14ac:dyDescent="0.2">
      <c r="B9" s="326"/>
      <c r="C9" s="326"/>
      <c r="D9" s="326"/>
      <c r="E9" s="326"/>
      <c r="N9" s="341"/>
      <c r="O9" s="341"/>
      <c r="P9" s="341"/>
      <c r="Q9" s="341"/>
      <c r="R9" s="341"/>
      <c r="S9" s="341"/>
      <c r="T9" s="341"/>
      <c r="U9" s="341"/>
      <c r="V9" s="341"/>
      <c r="W9" s="341"/>
      <c r="X9" s="341"/>
      <c r="Y9" s="341"/>
      <c r="Z9" s="341"/>
      <c r="AA9" s="341"/>
      <c r="AB9" s="341"/>
      <c r="AC9" s="341"/>
    </row>
    <row r="10" spans="1:29" ht="17.25" customHeight="1" x14ac:dyDescent="0.2">
      <c r="B10" s="326" t="s">
        <v>615</v>
      </c>
      <c r="C10" s="326"/>
      <c r="D10" s="326"/>
      <c r="E10" s="326"/>
      <c r="N10" s="341"/>
      <c r="O10" s="341"/>
      <c r="P10" s="341"/>
      <c r="Q10" s="341"/>
      <c r="R10" s="341"/>
      <c r="S10" s="341"/>
      <c r="T10" s="341"/>
      <c r="U10" s="341"/>
      <c r="V10" s="341"/>
      <c r="W10" s="341"/>
      <c r="X10" s="341"/>
      <c r="Y10" s="341"/>
      <c r="Z10" s="341"/>
      <c r="AA10" s="341"/>
      <c r="AB10" s="341"/>
      <c r="AC10" s="341"/>
    </row>
    <row r="11" spans="1:29" ht="17.25" customHeight="1" x14ac:dyDescent="0.2">
      <c r="C11" s="867"/>
      <c r="D11" s="867"/>
      <c r="E11" s="867"/>
      <c r="F11" s="867"/>
      <c r="G11" s="867"/>
      <c r="H11" s="867"/>
      <c r="I11" s="867"/>
      <c r="J11" s="867"/>
      <c r="K11" s="867"/>
      <c r="N11" s="348" t="s">
        <v>693</v>
      </c>
      <c r="O11" s="340"/>
      <c r="P11" s="340"/>
      <c r="Q11" s="340"/>
      <c r="R11" s="340"/>
      <c r="S11" s="340"/>
      <c r="T11" s="340"/>
      <c r="U11" s="341"/>
      <c r="V11" s="341"/>
      <c r="W11" s="341"/>
      <c r="X11" s="341"/>
      <c r="Y11" s="341"/>
      <c r="Z11" s="341"/>
      <c r="AA11" s="341"/>
      <c r="AB11" s="341"/>
      <c r="AC11" s="341"/>
    </row>
    <row r="12" spans="1:29" ht="17.25" customHeight="1" x14ac:dyDescent="0.2">
      <c r="B12" s="326"/>
      <c r="C12" s="867"/>
      <c r="D12" s="867"/>
      <c r="E12" s="867"/>
      <c r="F12" s="867"/>
      <c r="G12" s="867"/>
      <c r="H12" s="867"/>
      <c r="I12" s="867"/>
      <c r="J12" s="867"/>
      <c r="K12" s="867"/>
      <c r="N12" s="348" t="s">
        <v>695</v>
      </c>
      <c r="O12" s="340"/>
      <c r="P12" s="340"/>
      <c r="Q12" s="340"/>
      <c r="R12" s="340"/>
      <c r="S12" s="340"/>
      <c r="T12" s="340"/>
      <c r="U12" s="341"/>
      <c r="V12" s="341"/>
      <c r="W12" s="341"/>
      <c r="X12" s="341"/>
      <c r="Y12" s="341"/>
      <c r="Z12" s="341"/>
      <c r="AA12" s="341"/>
      <c r="AB12" s="341"/>
      <c r="AC12" s="341"/>
    </row>
    <row r="13" spans="1:29" ht="17.25" customHeight="1" x14ac:dyDescent="0.2">
      <c r="B13" s="326"/>
      <c r="C13" s="867"/>
      <c r="D13" s="867"/>
      <c r="E13" s="867"/>
      <c r="F13" s="867"/>
      <c r="G13" s="867"/>
      <c r="H13" s="867"/>
      <c r="I13" s="867"/>
      <c r="J13" s="867"/>
      <c r="K13" s="867"/>
      <c r="N13" s="348" t="s">
        <v>696</v>
      </c>
      <c r="O13" s="340"/>
      <c r="P13" s="340"/>
      <c r="Q13" s="340"/>
      <c r="R13" s="340"/>
      <c r="S13" s="340"/>
      <c r="T13" s="340"/>
      <c r="U13" s="341"/>
      <c r="V13" s="341"/>
      <c r="W13" s="341"/>
      <c r="X13" s="341"/>
      <c r="Y13" s="341"/>
      <c r="Z13" s="341"/>
      <c r="AA13" s="341"/>
      <c r="AB13" s="341"/>
      <c r="AC13" s="341"/>
    </row>
    <row r="14" spans="1:29" ht="17.25" customHeight="1" x14ac:dyDescent="0.2">
      <c r="B14" s="326"/>
      <c r="C14" s="867"/>
      <c r="D14" s="867"/>
      <c r="E14" s="867"/>
      <c r="F14" s="867"/>
      <c r="G14" s="867"/>
      <c r="H14" s="867"/>
      <c r="I14" s="867"/>
      <c r="J14" s="867"/>
      <c r="K14" s="867"/>
      <c r="N14" s="341"/>
      <c r="O14" s="341"/>
      <c r="P14" s="341"/>
      <c r="Q14" s="341"/>
      <c r="R14" s="341"/>
      <c r="S14" s="341"/>
      <c r="T14" s="341"/>
      <c r="U14" s="341"/>
      <c r="V14" s="341"/>
      <c r="W14" s="341"/>
      <c r="X14" s="341"/>
      <c r="Y14" s="341"/>
      <c r="Z14" s="341"/>
      <c r="AA14" s="341"/>
      <c r="AB14" s="341"/>
      <c r="AC14" s="341"/>
    </row>
    <row r="15" spans="1:29" ht="17.25" customHeight="1" x14ac:dyDescent="0.2">
      <c r="B15" s="326"/>
      <c r="C15" s="867"/>
      <c r="D15" s="867"/>
      <c r="E15" s="867"/>
      <c r="F15" s="867"/>
      <c r="G15" s="867"/>
      <c r="H15" s="867"/>
      <c r="I15" s="867"/>
      <c r="J15" s="867"/>
      <c r="K15" s="867"/>
      <c r="N15" s="341"/>
      <c r="O15" s="341"/>
      <c r="P15" s="341"/>
      <c r="Q15" s="341"/>
      <c r="R15" s="341"/>
      <c r="S15" s="341"/>
      <c r="T15" s="341"/>
      <c r="U15" s="341"/>
      <c r="V15" s="341"/>
      <c r="W15" s="341"/>
      <c r="X15" s="341"/>
      <c r="Y15" s="341"/>
      <c r="Z15" s="341"/>
      <c r="AA15" s="341"/>
      <c r="AB15" s="341"/>
      <c r="AC15" s="341"/>
    </row>
    <row r="16" spans="1:29" ht="17.25" customHeight="1" x14ac:dyDescent="0.2">
      <c r="B16" s="326" t="s">
        <v>616</v>
      </c>
      <c r="C16" s="326"/>
      <c r="D16" s="326"/>
      <c r="E16" s="326"/>
      <c r="N16" s="341"/>
      <c r="O16" s="341"/>
      <c r="P16" s="341"/>
      <c r="Q16" s="341"/>
      <c r="R16" s="341"/>
      <c r="S16" s="341"/>
      <c r="T16" s="341"/>
      <c r="U16" s="341"/>
      <c r="V16" s="341"/>
      <c r="W16" s="341"/>
      <c r="X16" s="341"/>
      <c r="Y16" s="341"/>
      <c r="Z16" s="341"/>
      <c r="AA16" s="341"/>
      <c r="AB16" s="341"/>
      <c r="AC16" s="341"/>
    </row>
    <row r="17" spans="2:29" ht="17.25" customHeight="1" x14ac:dyDescent="0.2">
      <c r="B17" s="326"/>
      <c r="C17" s="867"/>
      <c r="D17" s="867"/>
      <c r="E17" s="867"/>
      <c r="F17" s="867"/>
      <c r="G17" s="867"/>
      <c r="H17" s="867"/>
      <c r="I17" s="867"/>
      <c r="J17" s="867"/>
      <c r="K17" s="867"/>
      <c r="N17" s="348" t="s">
        <v>694</v>
      </c>
      <c r="O17" s="340"/>
      <c r="P17" s="340"/>
      <c r="Q17" s="340"/>
      <c r="R17" s="341"/>
      <c r="S17" s="341"/>
      <c r="T17" s="341"/>
      <c r="U17" s="341"/>
      <c r="V17" s="341"/>
      <c r="W17" s="341"/>
      <c r="X17" s="341"/>
      <c r="Y17" s="341"/>
      <c r="Z17" s="341"/>
      <c r="AA17" s="341"/>
      <c r="AB17" s="341"/>
      <c r="AC17" s="341"/>
    </row>
    <row r="18" spans="2:29" ht="17.25" customHeight="1" x14ac:dyDescent="0.2">
      <c r="B18" s="326"/>
      <c r="C18" s="867"/>
      <c r="D18" s="867"/>
      <c r="E18" s="867"/>
      <c r="F18" s="867"/>
      <c r="G18" s="867"/>
      <c r="H18" s="867"/>
      <c r="I18" s="867"/>
      <c r="J18" s="867"/>
      <c r="K18" s="867"/>
      <c r="N18" s="341"/>
      <c r="O18" s="341"/>
      <c r="P18" s="341"/>
      <c r="Q18" s="341"/>
      <c r="R18" s="341"/>
      <c r="S18" s="341"/>
      <c r="T18" s="341"/>
      <c r="U18" s="341"/>
      <c r="V18" s="341"/>
      <c r="W18" s="341"/>
      <c r="X18" s="341"/>
      <c r="Y18" s="341"/>
      <c r="Z18" s="341"/>
      <c r="AA18" s="341"/>
      <c r="AB18" s="341"/>
      <c r="AC18" s="341"/>
    </row>
    <row r="19" spans="2:29" ht="17.25" customHeight="1" x14ac:dyDescent="0.2">
      <c r="B19" s="326"/>
      <c r="C19" s="867"/>
      <c r="D19" s="867"/>
      <c r="E19" s="867"/>
      <c r="F19" s="867"/>
      <c r="G19" s="867"/>
      <c r="H19" s="867"/>
      <c r="I19" s="867"/>
      <c r="J19" s="867"/>
      <c r="K19" s="867"/>
      <c r="N19" s="341"/>
      <c r="O19" s="341"/>
      <c r="P19" s="341"/>
      <c r="Q19" s="341"/>
      <c r="R19" s="341"/>
      <c r="S19" s="341"/>
      <c r="T19" s="341"/>
      <c r="U19" s="341"/>
      <c r="V19" s="341"/>
      <c r="W19" s="341"/>
      <c r="X19" s="341"/>
      <c r="Y19" s="341"/>
      <c r="Z19" s="341"/>
      <c r="AA19" s="341"/>
      <c r="AB19" s="341"/>
      <c r="AC19" s="341"/>
    </row>
    <row r="20" spans="2:29" ht="17.25" customHeight="1" x14ac:dyDescent="0.2">
      <c r="B20" s="326" t="s">
        <v>617</v>
      </c>
      <c r="C20" s="326"/>
      <c r="E20" s="326"/>
      <c r="N20" s="341"/>
      <c r="O20" s="341"/>
      <c r="P20" s="341"/>
      <c r="Q20" s="341"/>
      <c r="R20" s="341"/>
      <c r="S20" s="341"/>
      <c r="T20" s="341"/>
      <c r="U20" s="341"/>
      <c r="V20" s="341"/>
      <c r="W20" s="341"/>
      <c r="X20" s="341"/>
      <c r="Y20" s="341"/>
      <c r="Z20" s="341"/>
      <c r="AA20" s="341"/>
      <c r="AB20" s="341"/>
      <c r="AC20" s="341"/>
    </row>
    <row r="21" spans="2:29" ht="17.25" customHeight="1" x14ac:dyDescent="0.2">
      <c r="B21" s="326"/>
      <c r="C21" s="328" t="s">
        <v>618</v>
      </c>
      <c r="D21" s="326" t="s">
        <v>619</v>
      </c>
      <c r="E21" s="326"/>
      <c r="N21" s="341"/>
      <c r="O21" s="341"/>
      <c r="P21" s="341"/>
      <c r="Q21" s="341"/>
      <c r="R21" s="341"/>
      <c r="S21" s="341"/>
      <c r="T21" s="341"/>
      <c r="U21" s="341"/>
      <c r="V21" s="341"/>
      <c r="W21" s="341"/>
      <c r="X21" s="341"/>
      <c r="Y21" s="341"/>
      <c r="Z21" s="341"/>
      <c r="AA21" s="341"/>
      <c r="AB21" s="341"/>
      <c r="AC21" s="341"/>
    </row>
    <row r="22" spans="2:29" ht="17.25" customHeight="1" x14ac:dyDescent="0.2">
      <c r="B22" s="326"/>
      <c r="C22" s="328"/>
      <c r="D22" s="326" t="s">
        <v>648</v>
      </c>
      <c r="E22" s="326"/>
      <c r="N22" s="341"/>
      <c r="O22" s="341"/>
      <c r="P22" s="341"/>
      <c r="Q22" s="341"/>
      <c r="R22" s="341"/>
      <c r="S22" s="341"/>
      <c r="T22" s="341"/>
      <c r="U22" s="341"/>
      <c r="V22" s="341"/>
      <c r="W22" s="341"/>
      <c r="X22" s="341"/>
      <c r="Y22" s="341"/>
      <c r="Z22" s="341"/>
      <c r="AA22" s="341"/>
      <c r="AB22" s="341"/>
      <c r="AC22" s="341"/>
    </row>
    <row r="23" spans="2:29" ht="17.25" customHeight="1" x14ac:dyDescent="0.2">
      <c r="B23" s="326"/>
      <c r="C23" s="328" t="s">
        <v>618</v>
      </c>
      <c r="D23" s="326" t="s">
        <v>620</v>
      </c>
      <c r="E23" s="326"/>
      <c r="N23" s="341"/>
      <c r="O23" s="341"/>
      <c r="P23" s="341"/>
      <c r="Q23" s="341"/>
      <c r="R23" s="341"/>
      <c r="S23" s="341"/>
      <c r="T23" s="341"/>
      <c r="U23" s="341"/>
      <c r="V23" s="341"/>
      <c r="W23" s="341"/>
      <c r="X23" s="341"/>
      <c r="Y23" s="341"/>
      <c r="Z23" s="341"/>
      <c r="AA23" s="341"/>
      <c r="AB23" s="341"/>
      <c r="AC23" s="341"/>
    </row>
    <row r="24" spans="2:29" ht="17.25" customHeight="1" x14ac:dyDescent="0.2">
      <c r="B24" s="326"/>
      <c r="C24" s="326"/>
      <c r="D24" s="326"/>
      <c r="E24" s="866" t="s">
        <v>621</v>
      </c>
      <c r="F24" s="866"/>
      <c r="G24" s="336" t="str">
        <f>IF(ISBLANK('一括記入シート（最初）'!$C$39),"",'一括記入シート（最初）'!$C$39)</f>
        <v>〇〇</v>
      </c>
      <c r="H24" s="870" t="str">
        <f>IF(ISBLANK('一括記入シート（最初）'!$C$40),"",'一括記入シート（最初）'!$C$40)</f>
        <v>○○○○</v>
      </c>
      <c r="I24" s="870"/>
      <c r="N24" s="341"/>
      <c r="O24" s="341"/>
      <c r="P24" s="341"/>
      <c r="Q24" s="341"/>
      <c r="R24" s="341"/>
      <c r="S24" s="341"/>
      <c r="T24" s="341"/>
      <c r="U24" s="341"/>
      <c r="V24" s="341"/>
      <c r="W24" s="341"/>
      <c r="X24" s="341"/>
      <c r="Y24" s="341"/>
      <c r="Z24" s="341"/>
      <c r="AA24" s="341"/>
      <c r="AB24" s="341"/>
      <c r="AC24" s="341"/>
    </row>
    <row r="25" spans="2:29" ht="17.25" customHeight="1" x14ac:dyDescent="0.2">
      <c r="B25" s="326"/>
      <c r="C25" s="326"/>
      <c r="D25" s="326"/>
      <c r="E25" s="866" t="s">
        <v>622</v>
      </c>
      <c r="F25" s="866"/>
      <c r="G25" s="883"/>
      <c r="H25" s="883"/>
      <c r="I25" s="883"/>
      <c r="N25" s="341"/>
      <c r="O25" s="341"/>
      <c r="P25" s="341"/>
      <c r="Q25" s="341"/>
      <c r="R25" s="341"/>
      <c r="S25" s="341"/>
      <c r="T25" s="341"/>
      <c r="U25" s="341"/>
      <c r="V25" s="341"/>
      <c r="W25" s="341"/>
      <c r="X25" s="341"/>
      <c r="Y25" s="341"/>
      <c r="Z25" s="341"/>
      <c r="AA25" s="341"/>
      <c r="AB25" s="341"/>
      <c r="AC25" s="341"/>
    </row>
    <row r="26" spans="2:29" ht="17.25" customHeight="1" x14ac:dyDescent="0.2">
      <c r="B26" s="326"/>
      <c r="C26" s="326"/>
      <c r="D26" s="326"/>
      <c r="E26" s="327"/>
      <c r="N26" s="341"/>
      <c r="O26" s="341"/>
      <c r="P26" s="341"/>
      <c r="Q26" s="341"/>
      <c r="R26" s="341"/>
      <c r="S26" s="341"/>
      <c r="T26" s="341"/>
      <c r="U26" s="341"/>
      <c r="V26" s="341"/>
      <c r="W26" s="341"/>
      <c r="X26" s="341"/>
      <c r="Y26" s="341"/>
      <c r="Z26" s="341"/>
      <c r="AA26" s="341"/>
      <c r="AB26" s="341"/>
      <c r="AC26" s="341"/>
    </row>
    <row r="27" spans="2:29" ht="17.25" customHeight="1" x14ac:dyDescent="0.2">
      <c r="B27" s="326" t="s">
        <v>623</v>
      </c>
      <c r="C27" s="326"/>
      <c r="D27" s="326"/>
      <c r="E27" s="326"/>
      <c r="N27" s="341"/>
      <c r="O27" s="341"/>
      <c r="P27" s="341"/>
      <c r="Q27" s="341"/>
      <c r="R27" s="341"/>
      <c r="S27" s="341"/>
      <c r="T27" s="341"/>
      <c r="U27" s="341"/>
      <c r="V27" s="341"/>
      <c r="W27" s="341"/>
      <c r="X27" s="341"/>
      <c r="Y27" s="341"/>
      <c r="Z27" s="341"/>
      <c r="AA27" s="341"/>
      <c r="AB27" s="341"/>
      <c r="AC27" s="341"/>
    </row>
    <row r="28" spans="2:29" ht="17.25" customHeight="1" x14ac:dyDescent="0.2">
      <c r="B28" s="881" t="s">
        <v>624</v>
      </c>
      <c r="C28" s="881"/>
      <c r="D28" s="881" t="s">
        <v>625</v>
      </c>
      <c r="E28" s="881"/>
      <c r="F28" s="881"/>
      <c r="G28" s="881"/>
      <c r="H28" s="881" t="s">
        <v>626</v>
      </c>
      <c r="I28" s="881"/>
      <c r="J28" s="881"/>
      <c r="K28" s="881"/>
      <c r="N28" s="341"/>
      <c r="O28" s="341"/>
      <c r="P28" s="341"/>
      <c r="Q28" s="341"/>
      <c r="R28" s="341"/>
      <c r="S28" s="341"/>
      <c r="T28" s="341"/>
      <c r="U28" s="341"/>
      <c r="V28" s="341"/>
      <c r="W28" s="341"/>
      <c r="X28" s="341"/>
      <c r="Y28" s="341"/>
      <c r="Z28" s="341"/>
      <c r="AA28" s="341"/>
      <c r="AB28" s="341"/>
      <c r="AC28" s="341"/>
    </row>
    <row r="29" spans="2:29" ht="17.25" customHeight="1" x14ac:dyDescent="0.2">
      <c r="B29" s="871" t="s">
        <v>627</v>
      </c>
      <c r="C29" s="872"/>
      <c r="D29" s="868" t="s">
        <v>628</v>
      </c>
      <c r="E29" s="868"/>
      <c r="F29" s="868"/>
      <c r="G29" s="868"/>
      <c r="H29" s="880" t="s">
        <v>629</v>
      </c>
      <c r="I29" s="880"/>
      <c r="J29" s="880"/>
      <c r="K29" s="880"/>
      <c r="N29" s="341"/>
      <c r="O29" s="341"/>
      <c r="P29" s="341"/>
      <c r="Q29" s="341"/>
      <c r="R29" s="341"/>
      <c r="S29" s="341"/>
      <c r="T29" s="341"/>
      <c r="U29" s="341"/>
      <c r="V29" s="341"/>
      <c r="W29" s="341"/>
      <c r="X29" s="341"/>
      <c r="Y29" s="341"/>
      <c r="Z29" s="341"/>
      <c r="AA29" s="341"/>
      <c r="AB29" s="341"/>
      <c r="AC29" s="341"/>
    </row>
    <row r="30" spans="2:29" ht="17.25" customHeight="1" x14ac:dyDescent="0.2">
      <c r="B30" s="873"/>
      <c r="C30" s="874"/>
      <c r="D30" s="882" t="s">
        <v>941</v>
      </c>
      <c r="E30" s="882"/>
      <c r="F30" s="882"/>
      <c r="G30" s="882"/>
      <c r="H30" s="880" t="s">
        <v>630</v>
      </c>
      <c r="I30" s="880"/>
      <c r="J30" s="880"/>
      <c r="K30" s="880"/>
      <c r="N30" s="341"/>
      <c r="O30" s="341"/>
      <c r="P30" s="341"/>
      <c r="Q30" s="341"/>
      <c r="R30" s="341"/>
      <c r="S30" s="341"/>
      <c r="T30" s="341"/>
      <c r="U30" s="341"/>
      <c r="V30" s="341"/>
      <c r="W30" s="341"/>
      <c r="X30" s="341"/>
      <c r="Y30" s="341"/>
      <c r="Z30" s="341"/>
      <c r="AA30" s="341"/>
      <c r="AB30" s="341"/>
      <c r="AC30" s="341"/>
    </row>
    <row r="31" spans="2:29" ht="17.25" customHeight="1" x14ac:dyDescent="0.2">
      <c r="B31" s="873"/>
      <c r="C31" s="874"/>
      <c r="D31" s="868" t="s">
        <v>631</v>
      </c>
      <c r="E31" s="868"/>
      <c r="F31" s="868"/>
      <c r="G31" s="868"/>
      <c r="H31" s="862"/>
      <c r="I31" s="862"/>
      <c r="J31" s="862"/>
      <c r="K31" s="862"/>
      <c r="N31" s="341"/>
      <c r="O31" s="341"/>
      <c r="P31" s="341"/>
      <c r="Q31" s="341"/>
      <c r="R31" s="341"/>
      <c r="S31" s="341"/>
      <c r="T31" s="341"/>
      <c r="U31" s="341"/>
      <c r="V31" s="341"/>
      <c r="W31" s="341"/>
      <c r="X31" s="341"/>
      <c r="Y31" s="341"/>
      <c r="Z31" s="341"/>
      <c r="AA31" s="341"/>
      <c r="AB31" s="341"/>
      <c r="AC31" s="341"/>
    </row>
    <row r="32" spans="2:29" ht="17.25" customHeight="1" x14ac:dyDescent="0.2">
      <c r="B32" s="873"/>
      <c r="C32" s="874"/>
      <c r="D32" s="877" t="s">
        <v>632</v>
      </c>
      <c r="E32" s="878"/>
      <c r="F32" s="878"/>
      <c r="G32" s="879"/>
      <c r="H32" s="880" t="s">
        <v>633</v>
      </c>
      <c r="I32" s="880"/>
      <c r="J32" s="880"/>
      <c r="K32" s="880"/>
      <c r="N32" s="341"/>
      <c r="O32" s="341"/>
      <c r="P32" s="341"/>
      <c r="Q32" s="341"/>
      <c r="R32" s="341"/>
      <c r="S32" s="341"/>
      <c r="T32" s="341"/>
      <c r="U32" s="341"/>
      <c r="V32" s="341"/>
      <c r="W32" s="341"/>
      <c r="X32" s="341"/>
      <c r="Y32" s="341"/>
      <c r="Z32" s="341"/>
      <c r="AA32" s="341"/>
      <c r="AB32" s="341"/>
      <c r="AC32" s="341"/>
    </row>
    <row r="33" spans="1:29" ht="17.25" customHeight="1" x14ac:dyDescent="0.2">
      <c r="B33" s="875"/>
      <c r="C33" s="876"/>
      <c r="D33" s="877" t="s">
        <v>851</v>
      </c>
      <c r="E33" s="878"/>
      <c r="F33" s="878"/>
      <c r="G33" s="879"/>
      <c r="H33" s="863" t="s">
        <v>852</v>
      </c>
      <c r="I33" s="864"/>
      <c r="J33" s="864"/>
      <c r="K33" s="865"/>
      <c r="N33" s="341"/>
      <c r="O33" s="341"/>
      <c r="P33" s="341"/>
      <c r="Q33" s="341"/>
      <c r="R33" s="341"/>
      <c r="S33" s="341"/>
      <c r="T33" s="341"/>
      <c r="U33" s="341"/>
      <c r="V33" s="341"/>
      <c r="W33" s="341"/>
      <c r="X33" s="341"/>
      <c r="Y33" s="341"/>
      <c r="Z33" s="341"/>
      <c r="AA33" s="341"/>
      <c r="AB33" s="341"/>
      <c r="AC33" s="341"/>
    </row>
    <row r="34" spans="1:29" ht="17.25" customHeight="1" x14ac:dyDescent="0.2">
      <c r="B34" s="881" t="s">
        <v>634</v>
      </c>
      <c r="C34" s="881"/>
      <c r="D34" s="868" t="s">
        <v>635</v>
      </c>
      <c r="E34" s="868"/>
      <c r="F34" s="868"/>
      <c r="G34" s="868"/>
      <c r="H34" s="862"/>
      <c r="I34" s="862"/>
      <c r="J34" s="862"/>
      <c r="K34" s="862"/>
      <c r="N34" s="341"/>
      <c r="O34" s="341"/>
      <c r="P34" s="341"/>
      <c r="Q34" s="341"/>
      <c r="R34" s="341"/>
      <c r="S34" s="341"/>
      <c r="T34" s="341"/>
      <c r="U34" s="341"/>
      <c r="V34" s="341"/>
      <c r="W34" s="341"/>
      <c r="X34" s="341"/>
      <c r="Y34" s="341"/>
      <c r="Z34" s="341"/>
      <c r="AA34" s="341"/>
      <c r="AB34" s="341"/>
      <c r="AC34" s="341"/>
    </row>
    <row r="35" spans="1:29" ht="17.25" customHeight="1" x14ac:dyDescent="0.2">
      <c r="B35" s="881"/>
      <c r="C35" s="881"/>
      <c r="D35" s="868" t="s">
        <v>636</v>
      </c>
      <c r="E35" s="868"/>
      <c r="F35" s="868"/>
      <c r="G35" s="868"/>
      <c r="H35" s="880" t="s">
        <v>637</v>
      </c>
      <c r="I35" s="880"/>
      <c r="J35" s="880"/>
      <c r="K35" s="880"/>
      <c r="N35" s="341"/>
      <c r="O35" s="341"/>
      <c r="P35" s="341"/>
      <c r="Q35" s="341"/>
      <c r="R35" s="341"/>
      <c r="S35" s="341"/>
      <c r="T35" s="341"/>
      <c r="U35" s="341"/>
      <c r="V35" s="341"/>
      <c r="W35" s="341"/>
      <c r="X35" s="341"/>
      <c r="Y35" s="341"/>
      <c r="Z35" s="341"/>
      <c r="AA35" s="341"/>
      <c r="AB35" s="341"/>
      <c r="AC35" s="341"/>
    </row>
    <row r="36" spans="1:29" ht="17.25" customHeight="1" x14ac:dyDescent="0.2">
      <c r="B36" s="871" t="s">
        <v>638</v>
      </c>
      <c r="C36" s="872"/>
      <c r="D36" s="868" t="s">
        <v>639</v>
      </c>
      <c r="E36" s="868"/>
      <c r="F36" s="868"/>
      <c r="G36" s="868"/>
      <c r="H36" s="880" t="s">
        <v>640</v>
      </c>
      <c r="I36" s="880"/>
      <c r="J36" s="880"/>
      <c r="K36" s="880"/>
      <c r="N36" s="341"/>
      <c r="O36" s="341"/>
      <c r="P36" s="341"/>
      <c r="Q36" s="341"/>
      <c r="R36" s="341"/>
      <c r="S36" s="341"/>
      <c r="T36" s="341"/>
      <c r="U36" s="341"/>
      <c r="V36" s="341"/>
      <c r="W36" s="341"/>
      <c r="X36" s="341"/>
      <c r="Y36" s="341"/>
      <c r="Z36" s="341"/>
      <c r="AA36" s="341"/>
      <c r="AB36" s="341"/>
      <c r="AC36" s="341"/>
    </row>
    <row r="37" spans="1:29" ht="17.25" customHeight="1" x14ac:dyDescent="0.2">
      <c r="B37" s="873"/>
      <c r="C37" s="874"/>
      <c r="D37" s="868" t="s">
        <v>641</v>
      </c>
      <c r="E37" s="868"/>
      <c r="F37" s="868"/>
      <c r="G37" s="868"/>
      <c r="H37" s="862"/>
      <c r="I37" s="862"/>
      <c r="J37" s="862"/>
      <c r="K37" s="862"/>
      <c r="N37" s="341"/>
      <c r="O37" s="341"/>
      <c r="P37" s="341"/>
      <c r="Q37" s="341"/>
      <c r="R37" s="341"/>
      <c r="S37" s="341"/>
      <c r="T37" s="341"/>
      <c r="U37" s="341"/>
      <c r="V37" s="341"/>
      <c r="W37" s="341"/>
      <c r="X37" s="341"/>
      <c r="Y37" s="341"/>
      <c r="Z37" s="341"/>
      <c r="AA37" s="341"/>
      <c r="AB37" s="341"/>
      <c r="AC37" s="341"/>
    </row>
    <row r="38" spans="1:29" ht="17.25" customHeight="1" x14ac:dyDescent="0.2">
      <c r="B38" s="873"/>
      <c r="C38" s="874"/>
      <c r="D38" s="868" t="s">
        <v>642</v>
      </c>
      <c r="E38" s="868"/>
      <c r="F38" s="868"/>
      <c r="G38" s="868"/>
      <c r="H38" s="880" t="s">
        <v>643</v>
      </c>
      <c r="I38" s="880"/>
      <c r="J38" s="880"/>
      <c r="K38" s="880"/>
      <c r="N38" s="341"/>
      <c r="O38" s="341"/>
      <c r="P38" s="341"/>
      <c r="Q38" s="341"/>
      <c r="R38" s="341"/>
      <c r="S38" s="341"/>
      <c r="T38" s="341"/>
      <c r="U38" s="341"/>
      <c r="V38" s="341"/>
      <c r="W38" s="341"/>
      <c r="X38" s="341"/>
      <c r="Y38" s="341"/>
      <c r="Z38" s="341"/>
      <c r="AA38" s="341"/>
      <c r="AB38" s="341"/>
      <c r="AC38" s="341"/>
    </row>
    <row r="39" spans="1:29" ht="17.25" customHeight="1" x14ac:dyDescent="0.2">
      <c r="B39" s="873"/>
      <c r="C39" s="874"/>
      <c r="D39" s="868" t="s">
        <v>644</v>
      </c>
      <c r="E39" s="868"/>
      <c r="F39" s="868"/>
      <c r="G39" s="868"/>
      <c r="H39" s="862"/>
      <c r="I39" s="862"/>
      <c r="J39" s="862"/>
      <c r="K39" s="862"/>
      <c r="N39" s="341"/>
      <c r="O39" s="341"/>
      <c r="P39" s="341"/>
      <c r="Q39" s="341"/>
      <c r="R39" s="341"/>
      <c r="S39" s="341"/>
      <c r="T39" s="341"/>
      <c r="U39" s="341"/>
      <c r="V39" s="341"/>
      <c r="W39" s="341"/>
      <c r="X39" s="341"/>
      <c r="Y39" s="341"/>
      <c r="Z39" s="341"/>
      <c r="AA39" s="341"/>
      <c r="AB39" s="341"/>
      <c r="AC39" s="341"/>
    </row>
    <row r="40" spans="1:29" ht="17.25" customHeight="1" x14ac:dyDescent="0.2">
      <c r="B40" s="875"/>
      <c r="C40" s="876"/>
      <c r="D40" s="868" t="s">
        <v>645</v>
      </c>
      <c r="E40" s="868"/>
      <c r="F40" s="868"/>
      <c r="G40" s="868"/>
      <c r="H40" s="862"/>
      <c r="I40" s="862"/>
      <c r="J40" s="862"/>
      <c r="K40" s="862"/>
      <c r="N40" s="341"/>
      <c r="O40" s="341"/>
      <c r="P40" s="341"/>
      <c r="Q40" s="341"/>
      <c r="R40" s="341"/>
      <c r="S40" s="341"/>
      <c r="T40" s="341"/>
      <c r="U40" s="341"/>
      <c r="V40" s="341"/>
      <c r="W40" s="341"/>
      <c r="X40" s="341"/>
      <c r="Y40" s="341"/>
      <c r="Z40" s="341"/>
      <c r="AA40" s="341"/>
      <c r="AB40" s="341"/>
      <c r="AC40" s="341"/>
    </row>
    <row r="41" spans="1:29" ht="17.25" customHeight="1" x14ac:dyDescent="0.2">
      <c r="B41" s="148" t="s">
        <v>646</v>
      </c>
      <c r="N41" s="341"/>
      <c r="O41" s="341"/>
      <c r="P41" s="341"/>
      <c r="Q41" s="341"/>
      <c r="R41" s="341"/>
      <c r="S41" s="341"/>
      <c r="T41" s="341"/>
      <c r="U41" s="341"/>
      <c r="V41" s="341"/>
      <c r="W41" s="341"/>
      <c r="X41" s="341"/>
      <c r="Y41" s="341"/>
      <c r="Z41" s="341"/>
      <c r="AA41" s="341"/>
      <c r="AB41" s="341"/>
      <c r="AC41" s="341"/>
    </row>
    <row r="42" spans="1:29" ht="17.25" customHeight="1" x14ac:dyDescent="0.2">
      <c r="B42" s="329" t="s">
        <v>647</v>
      </c>
      <c r="N42" s="341"/>
      <c r="O42" s="341"/>
      <c r="P42" s="341"/>
      <c r="Q42" s="341"/>
      <c r="R42" s="341"/>
      <c r="S42" s="341"/>
      <c r="T42" s="341"/>
      <c r="U42" s="341"/>
      <c r="V42" s="341"/>
      <c r="W42" s="341"/>
      <c r="X42" s="341"/>
      <c r="Y42" s="341"/>
      <c r="Z42" s="341"/>
      <c r="AA42" s="341"/>
      <c r="AB42" s="341"/>
      <c r="AC42" s="341"/>
    </row>
    <row r="43" spans="1:29" ht="17.25" customHeight="1" x14ac:dyDescent="0.2">
      <c r="N43" s="341"/>
      <c r="O43" s="341"/>
      <c r="P43" s="341"/>
      <c r="Q43" s="341"/>
      <c r="R43" s="341"/>
      <c r="S43" s="341"/>
      <c r="T43" s="341"/>
      <c r="U43" s="341"/>
      <c r="V43" s="341"/>
      <c r="W43" s="341"/>
      <c r="X43" s="341"/>
      <c r="Y43" s="341"/>
      <c r="Z43" s="341"/>
      <c r="AA43" s="341"/>
      <c r="AB43" s="341"/>
      <c r="AC43" s="341"/>
    </row>
    <row r="44" spans="1:29" ht="17.25" customHeight="1" x14ac:dyDescent="0.2">
      <c r="B44" s="326"/>
      <c r="C44" s="326"/>
      <c r="D44" s="326"/>
      <c r="N44" s="341"/>
      <c r="O44" s="341"/>
      <c r="P44" s="341"/>
      <c r="Q44" s="341"/>
      <c r="R44" s="341"/>
      <c r="S44" s="341"/>
      <c r="T44" s="341"/>
      <c r="U44" s="341"/>
      <c r="V44" s="341"/>
      <c r="W44" s="341"/>
      <c r="X44" s="341"/>
      <c r="Y44" s="341"/>
      <c r="Z44" s="341"/>
      <c r="AA44" s="341"/>
      <c r="AB44" s="341"/>
      <c r="AC44" s="341"/>
    </row>
    <row r="45" spans="1:29" ht="17.25" customHeight="1" x14ac:dyDescent="0.2">
      <c r="B45" s="326"/>
      <c r="C45" s="326"/>
      <c r="D45" s="326"/>
      <c r="N45" s="388"/>
      <c r="O45" s="341"/>
      <c r="P45" s="341"/>
      <c r="Q45" s="341"/>
      <c r="R45" s="341"/>
      <c r="S45" s="341"/>
      <c r="T45" s="341"/>
      <c r="U45" s="341"/>
      <c r="V45" s="341"/>
      <c r="W45" s="341"/>
      <c r="X45" s="341"/>
      <c r="Y45" s="341"/>
      <c r="Z45" s="341"/>
      <c r="AA45" s="341"/>
      <c r="AB45" s="341"/>
      <c r="AC45" s="341"/>
    </row>
    <row r="46" spans="1:29" ht="17.25" customHeight="1" x14ac:dyDescent="0.2">
      <c r="B46" s="326"/>
      <c r="C46" s="326"/>
      <c r="D46" s="326"/>
      <c r="N46" s="388"/>
      <c r="O46" s="341"/>
      <c r="P46" s="341"/>
      <c r="Q46" s="341"/>
      <c r="R46" s="341"/>
      <c r="S46" s="341"/>
      <c r="T46" s="341"/>
      <c r="U46" s="341"/>
      <c r="V46" s="341"/>
      <c r="W46" s="341"/>
      <c r="X46" s="341"/>
      <c r="Y46" s="341"/>
      <c r="Z46" s="341"/>
      <c r="AA46" s="341"/>
      <c r="AB46" s="341"/>
      <c r="AC46" s="341"/>
    </row>
    <row r="47" spans="1:29" x14ac:dyDescent="0.2">
      <c r="A47" s="361"/>
      <c r="B47" s="361"/>
      <c r="C47" s="361"/>
      <c r="D47" s="361"/>
      <c r="E47" s="361"/>
      <c r="F47" s="361"/>
      <c r="G47" s="361"/>
      <c r="H47" s="361"/>
      <c r="I47" s="361"/>
      <c r="J47" s="361"/>
      <c r="K47" s="361"/>
      <c r="L47" s="361"/>
      <c r="M47" s="361"/>
      <c r="N47" s="341"/>
      <c r="O47" s="341"/>
      <c r="P47" s="341"/>
      <c r="Q47" s="341"/>
      <c r="R47" s="341"/>
      <c r="S47" s="341"/>
      <c r="T47" s="341"/>
      <c r="U47" s="341"/>
      <c r="V47" s="341"/>
      <c r="W47" s="341"/>
      <c r="X47" s="341"/>
      <c r="Y47" s="341"/>
      <c r="Z47" s="341"/>
      <c r="AA47" s="341"/>
      <c r="AB47" s="341"/>
      <c r="AC47" s="341"/>
    </row>
    <row r="48" spans="1:29" x14ac:dyDescent="0.2">
      <c r="A48" s="361"/>
      <c r="B48" s="361"/>
      <c r="C48" s="361"/>
      <c r="D48" s="361"/>
      <c r="E48" s="361"/>
      <c r="F48" s="361"/>
      <c r="G48" s="361"/>
      <c r="H48" s="361"/>
      <c r="I48" s="361"/>
      <c r="J48" s="361"/>
      <c r="K48" s="361"/>
      <c r="L48" s="361"/>
      <c r="M48" s="361"/>
      <c r="N48" s="341"/>
      <c r="O48" s="341"/>
      <c r="P48" s="341"/>
      <c r="Q48" s="341"/>
      <c r="R48" s="341"/>
      <c r="S48" s="341"/>
      <c r="T48" s="341"/>
      <c r="U48" s="341"/>
      <c r="V48" s="341"/>
      <c r="W48" s="341"/>
      <c r="X48" s="341"/>
      <c r="Y48" s="341"/>
      <c r="Z48" s="341"/>
      <c r="AA48" s="341"/>
      <c r="AB48" s="341"/>
      <c r="AC48" s="341"/>
    </row>
    <row r="49" spans="1:29" x14ac:dyDescent="0.2">
      <c r="A49" s="361"/>
      <c r="B49" s="361"/>
      <c r="C49" s="361"/>
      <c r="D49" s="361"/>
      <c r="E49" s="361"/>
      <c r="F49" s="361"/>
      <c r="G49" s="361"/>
      <c r="H49" s="361"/>
      <c r="I49" s="361"/>
      <c r="J49" s="361"/>
      <c r="K49" s="361"/>
      <c r="L49" s="361"/>
      <c r="M49" s="361"/>
      <c r="N49" s="341"/>
      <c r="O49" s="341"/>
      <c r="P49" s="341"/>
      <c r="Q49" s="341"/>
      <c r="R49" s="341"/>
      <c r="S49" s="341"/>
      <c r="T49" s="341"/>
      <c r="U49" s="341"/>
      <c r="V49" s="341"/>
      <c r="W49" s="341"/>
      <c r="X49" s="341"/>
      <c r="Y49" s="341"/>
      <c r="Z49" s="341"/>
      <c r="AA49" s="341"/>
      <c r="AB49" s="341"/>
      <c r="AC49" s="341"/>
    </row>
    <row r="50" spans="1:29" x14ac:dyDescent="0.2">
      <c r="A50" s="361"/>
      <c r="B50" s="361"/>
      <c r="C50" s="361"/>
      <c r="D50" s="361"/>
      <c r="E50" s="361"/>
      <c r="F50" s="361"/>
      <c r="G50" s="361"/>
      <c r="H50" s="361"/>
      <c r="I50" s="361"/>
      <c r="J50" s="361"/>
      <c r="K50" s="361"/>
      <c r="L50" s="361"/>
      <c r="M50" s="361"/>
      <c r="N50" s="341"/>
      <c r="O50" s="341"/>
      <c r="P50" s="341"/>
      <c r="Q50" s="341"/>
      <c r="R50" s="341"/>
      <c r="S50" s="341"/>
      <c r="T50" s="341"/>
      <c r="U50" s="341"/>
      <c r="V50" s="341"/>
      <c r="W50" s="341"/>
      <c r="X50" s="341"/>
      <c r="Y50" s="341"/>
      <c r="Z50" s="341"/>
      <c r="AA50" s="341"/>
      <c r="AB50" s="341"/>
      <c r="AC50" s="341"/>
    </row>
    <row r="51" spans="1:29" x14ac:dyDescent="0.2">
      <c r="A51" s="361"/>
      <c r="B51" s="361"/>
      <c r="C51" s="361"/>
      <c r="D51" s="361"/>
      <c r="E51" s="361"/>
      <c r="F51" s="361"/>
      <c r="G51" s="361"/>
      <c r="H51" s="361"/>
      <c r="I51" s="361"/>
      <c r="J51" s="361"/>
      <c r="K51" s="361"/>
      <c r="L51" s="361"/>
      <c r="M51" s="361"/>
      <c r="N51" s="341"/>
      <c r="O51" s="341"/>
      <c r="P51" s="341"/>
      <c r="Q51" s="341"/>
      <c r="R51" s="341"/>
      <c r="S51" s="341"/>
      <c r="T51" s="341"/>
      <c r="U51" s="341"/>
      <c r="V51" s="341"/>
      <c r="W51" s="341"/>
      <c r="X51" s="341"/>
      <c r="Y51" s="341"/>
      <c r="Z51" s="341"/>
      <c r="AA51" s="341"/>
      <c r="AB51" s="341"/>
      <c r="AC51" s="341"/>
    </row>
    <row r="52" spans="1:29" x14ac:dyDescent="0.2">
      <c r="A52" s="361"/>
      <c r="B52" s="361"/>
      <c r="C52" s="361"/>
      <c r="D52" s="361"/>
      <c r="E52" s="361"/>
      <c r="F52" s="361"/>
      <c r="G52" s="361"/>
      <c r="H52" s="361"/>
      <c r="I52" s="361"/>
      <c r="J52" s="361"/>
      <c r="K52" s="361"/>
      <c r="L52" s="361"/>
      <c r="M52" s="361"/>
      <c r="N52" s="341"/>
      <c r="O52" s="341"/>
      <c r="P52" s="341"/>
      <c r="Q52" s="341"/>
      <c r="R52" s="341"/>
      <c r="S52" s="341"/>
      <c r="T52" s="341"/>
      <c r="U52" s="341"/>
      <c r="V52" s="341"/>
      <c r="W52" s="341"/>
      <c r="X52" s="341"/>
      <c r="Y52" s="341"/>
      <c r="Z52" s="341"/>
      <c r="AA52" s="341"/>
      <c r="AB52" s="341"/>
      <c r="AC52" s="341"/>
    </row>
    <row r="53" spans="1:29" x14ac:dyDescent="0.2">
      <c r="A53" s="361"/>
      <c r="B53" s="361"/>
      <c r="C53" s="361"/>
      <c r="D53" s="361"/>
      <c r="E53" s="361"/>
      <c r="F53" s="361"/>
      <c r="G53" s="361"/>
      <c r="H53" s="361"/>
      <c r="I53" s="361"/>
      <c r="J53" s="361"/>
      <c r="K53" s="361"/>
      <c r="L53" s="361"/>
      <c r="M53" s="361"/>
      <c r="N53" s="341"/>
      <c r="O53" s="341"/>
      <c r="P53" s="341"/>
      <c r="Q53" s="341"/>
      <c r="R53" s="341"/>
      <c r="S53" s="341"/>
      <c r="T53" s="341"/>
      <c r="U53" s="341"/>
      <c r="V53" s="341"/>
      <c r="W53" s="341"/>
      <c r="X53" s="341"/>
      <c r="Y53" s="341"/>
      <c r="Z53" s="341"/>
      <c r="AA53" s="341"/>
      <c r="AB53" s="341"/>
      <c r="AC53" s="341"/>
    </row>
    <row r="54" spans="1:29" x14ac:dyDescent="0.2">
      <c r="A54" s="361"/>
      <c r="B54" s="361"/>
      <c r="C54" s="361"/>
      <c r="D54" s="361"/>
      <c r="E54" s="361"/>
      <c r="F54" s="361"/>
      <c r="G54" s="361"/>
      <c r="H54" s="361"/>
      <c r="I54" s="361"/>
      <c r="J54" s="361"/>
      <c r="K54" s="361"/>
      <c r="L54" s="361"/>
      <c r="M54" s="361"/>
      <c r="N54" s="341"/>
      <c r="O54" s="341"/>
      <c r="P54" s="341"/>
      <c r="Q54" s="341"/>
      <c r="R54" s="341"/>
      <c r="S54" s="341"/>
      <c r="T54" s="341"/>
      <c r="U54" s="341"/>
      <c r="V54" s="341"/>
      <c r="W54" s="341"/>
      <c r="X54" s="341"/>
      <c r="Y54" s="341"/>
      <c r="Z54" s="341"/>
      <c r="AA54" s="341"/>
      <c r="AB54" s="341"/>
      <c r="AC54" s="341"/>
    </row>
    <row r="55" spans="1:29" x14ac:dyDescent="0.2">
      <c r="A55" s="361"/>
      <c r="B55" s="361"/>
      <c r="C55" s="361"/>
      <c r="D55" s="361"/>
      <c r="E55" s="361"/>
      <c r="F55" s="361"/>
      <c r="G55" s="361"/>
      <c r="H55" s="361"/>
      <c r="I55" s="361"/>
      <c r="J55" s="361"/>
      <c r="K55" s="361"/>
      <c r="L55" s="361"/>
      <c r="M55" s="361"/>
      <c r="N55" s="341"/>
      <c r="O55" s="341"/>
      <c r="P55" s="341"/>
      <c r="Q55" s="341"/>
      <c r="R55" s="341"/>
      <c r="S55" s="341"/>
      <c r="T55" s="341"/>
      <c r="U55" s="341"/>
      <c r="V55" s="341"/>
      <c r="W55" s="341"/>
      <c r="X55" s="341"/>
      <c r="Y55" s="341"/>
      <c r="Z55" s="341"/>
      <c r="AA55" s="341"/>
      <c r="AB55" s="341"/>
      <c r="AC55" s="341"/>
    </row>
    <row r="56" spans="1:29" x14ac:dyDescent="0.2">
      <c r="A56" s="361"/>
      <c r="B56" s="361"/>
      <c r="C56" s="361"/>
      <c r="D56" s="361"/>
      <c r="E56" s="361"/>
      <c r="F56" s="361"/>
      <c r="G56" s="361"/>
      <c r="H56" s="361"/>
      <c r="I56" s="361"/>
      <c r="J56" s="361"/>
      <c r="K56" s="361"/>
      <c r="L56" s="361"/>
      <c r="M56" s="361"/>
      <c r="N56" s="341"/>
      <c r="O56" s="341"/>
      <c r="P56" s="341"/>
      <c r="Q56" s="341"/>
      <c r="R56" s="341"/>
      <c r="S56" s="341"/>
      <c r="T56" s="341"/>
      <c r="U56" s="341"/>
      <c r="V56" s="341"/>
      <c r="W56" s="341"/>
      <c r="X56" s="341"/>
      <c r="Y56" s="341"/>
      <c r="Z56" s="341"/>
      <c r="AA56" s="341"/>
      <c r="AB56" s="341"/>
      <c r="AC56" s="341"/>
    </row>
    <row r="57" spans="1:29" x14ac:dyDescent="0.2">
      <c r="A57" s="361"/>
      <c r="B57" s="361"/>
      <c r="C57" s="361"/>
      <c r="D57" s="361"/>
      <c r="E57" s="361"/>
      <c r="F57" s="361"/>
      <c r="G57" s="361"/>
      <c r="H57" s="361"/>
      <c r="I57" s="361"/>
      <c r="J57" s="361"/>
      <c r="K57" s="361"/>
      <c r="L57" s="361"/>
      <c r="M57" s="361"/>
      <c r="N57" s="341"/>
      <c r="O57" s="341"/>
      <c r="P57" s="341"/>
      <c r="Q57" s="341"/>
      <c r="R57" s="341"/>
      <c r="S57" s="341"/>
      <c r="T57" s="341"/>
      <c r="U57" s="341"/>
      <c r="V57" s="341"/>
      <c r="W57" s="341"/>
      <c r="X57" s="341"/>
      <c r="Y57" s="341"/>
      <c r="Z57" s="341"/>
      <c r="AA57" s="341"/>
      <c r="AB57" s="341"/>
      <c r="AC57" s="341"/>
    </row>
    <row r="58" spans="1:29" x14ac:dyDescent="0.2">
      <c r="A58" s="361"/>
      <c r="B58" s="361"/>
      <c r="C58" s="361"/>
      <c r="D58" s="361"/>
      <c r="E58" s="361"/>
      <c r="F58" s="361"/>
      <c r="G58" s="361"/>
      <c r="H58" s="361"/>
      <c r="I58" s="361"/>
      <c r="J58" s="361"/>
      <c r="K58" s="361"/>
      <c r="L58" s="361"/>
      <c r="M58" s="361"/>
      <c r="N58" s="341"/>
      <c r="O58" s="341"/>
      <c r="P58" s="341"/>
      <c r="Q58" s="341"/>
      <c r="R58" s="341"/>
      <c r="S58" s="341"/>
      <c r="T58" s="341"/>
      <c r="U58" s="341"/>
      <c r="V58" s="341"/>
      <c r="W58" s="341"/>
      <c r="X58" s="341"/>
      <c r="Y58" s="341"/>
      <c r="Z58" s="341"/>
      <c r="AA58" s="341"/>
      <c r="AB58" s="341"/>
      <c r="AC58" s="341"/>
    </row>
    <row r="59" spans="1:29" x14ac:dyDescent="0.2">
      <c r="A59" s="361"/>
      <c r="B59" s="361"/>
      <c r="C59" s="361"/>
      <c r="D59" s="361"/>
      <c r="E59" s="361"/>
      <c r="F59" s="361"/>
      <c r="G59" s="361"/>
      <c r="H59" s="361"/>
      <c r="I59" s="361"/>
      <c r="J59" s="361"/>
      <c r="K59" s="361"/>
      <c r="L59" s="361"/>
      <c r="M59" s="361"/>
      <c r="N59" s="341"/>
      <c r="O59" s="341"/>
      <c r="P59" s="341"/>
      <c r="Q59" s="341"/>
      <c r="R59" s="341"/>
      <c r="S59" s="341"/>
      <c r="T59" s="341"/>
      <c r="U59" s="341"/>
      <c r="V59" s="341"/>
      <c r="W59" s="341"/>
      <c r="X59" s="341"/>
      <c r="Y59" s="341"/>
      <c r="Z59" s="341"/>
      <c r="AA59" s="341"/>
      <c r="AB59" s="341"/>
      <c r="AC59" s="341"/>
    </row>
    <row r="60" spans="1:29" x14ac:dyDescent="0.2">
      <c r="A60" s="361"/>
      <c r="B60" s="361"/>
      <c r="C60" s="361"/>
      <c r="D60" s="361"/>
      <c r="E60" s="361"/>
      <c r="F60" s="361"/>
      <c r="G60" s="361"/>
      <c r="H60" s="361"/>
      <c r="I60" s="361"/>
      <c r="J60" s="361"/>
      <c r="K60" s="361"/>
      <c r="L60" s="361"/>
      <c r="M60" s="361"/>
      <c r="N60" s="341"/>
      <c r="O60" s="341"/>
      <c r="P60" s="341"/>
      <c r="Q60" s="341"/>
      <c r="R60" s="341"/>
      <c r="S60" s="341"/>
      <c r="T60" s="341"/>
      <c r="U60" s="341"/>
      <c r="V60" s="341"/>
      <c r="W60" s="341"/>
      <c r="X60" s="341"/>
      <c r="Y60" s="341"/>
      <c r="Z60" s="341"/>
      <c r="AA60" s="341"/>
      <c r="AB60" s="341"/>
      <c r="AC60" s="341"/>
    </row>
    <row r="61" spans="1:29" x14ac:dyDescent="0.2">
      <c r="A61" s="361"/>
      <c r="B61" s="361"/>
      <c r="C61" s="361"/>
      <c r="D61" s="361"/>
      <c r="E61" s="361"/>
      <c r="F61" s="361"/>
      <c r="G61" s="361"/>
      <c r="H61" s="361"/>
      <c r="I61" s="361"/>
      <c r="J61" s="361"/>
      <c r="K61" s="361"/>
      <c r="L61" s="361"/>
      <c r="M61" s="361"/>
      <c r="N61" s="341"/>
      <c r="O61" s="341"/>
      <c r="P61" s="341"/>
      <c r="Q61" s="341"/>
      <c r="R61" s="341"/>
      <c r="S61" s="341"/>
      <c r="T61" s="341"/>
      <c r="U61" s="341"/>
      <c r="V61" s="341"/>
      <c r="W61" s="341"/>
      <c r="X61" s="341"/>
      <c r="Y61" s="341"/>
      <c r="Z61" s="341"/>
      <c r="AA61" s="341"/>
      <c r="AB61" s="341"/>
      <c r="AC61" s="341"/>
    </row>
    <row r="62" spans="1:29" x14ac:dyDescent="0.2">
      <c r="A62" s="361"/>
      <c r="B62" s="361"/>
      <c r="C62" s="361"/>
      <c r="D62" s="361"/>
      <c r="E62" s="361"/>
      <c r="F62" s="361"/>
      <c r="G62" s="361"/>
      <c r="H62" s="361"/>
      <c r="I62" s="361"/>
      <c r="J62" s="361"/>
      <c r="K62" s="361"/>
      <c r="L62" s="361"/>
      <c r="M62" s="361"/>
      <c r="N62" s="341"/>
      <c r="O62" s="341"/>
      <c r="P62" s="341"/>
      <c r="Q62" s="341"/>
      <c r="R62" s="341"/>
      <c r="S62" s="341"/>
      <c r="T62" s="341"/>
      <c r="U62" s="341"/>
      <c r="V62" s="341"/>
      <c r="W62" s="341"/>
      <c r="X62" s="341"/>
      <c r="Y62" s="341"/>
      <c r="Z62" s="341"/>
      <c r="AA62" s="341"/>
      <c r="AB62" s="341"/>
      <c r="AC62" s="341"/>
    </row>
  </sheetData>
  <mergeCells count="44">
    <mergeCell ref="C1:D1"/>
    <mergeCell ref="B2:K2"/>
    <mergeCell ref="B4:D4"/>
    <mergeCell ref="B6:D6"/>
    <mergeCell ref="D40:G40"/>
    <mergeCell ref="D32:G32"/>
    <mergeCell ref="H32:K32"/>
    <mergeCell ref="D38:G38"/>
    <mergeCell ref="H38:K38"/>
    <mergeCell ref="D39:G39"/>
    <mergeCell ref="D33:G33"/>
    <mergeCell ref="D34:G34"/>
    <mergeCell ref="H34:K34"/>
    <mergeCell ref="D35:G35"/>
    <mergeCell ref="H35:K35"/>
    <mergeCell ref="D36:G36"/>
    <mergeCell ref="H40:K40"/>
    <mergeCell ref="H36:K36"/>
    <mergeCell ref="G4:J4"/>
    <mergeCell ref="E6:I6"/>
    <mergeCell ref="E8:G8"/>
    <mergeCell ref="D31:G31"/>
    <mergeCell ref="H24:I24"/>
    <mergeCell ref="D29:G29"/>
    <mergeCell ref="H29:K29"/>
    <mergeCell ref="H31:K31"/>
    <mergeCell ref="D30:G30"/>
    <mergeCell ref="H30:K30"/>
    <mergeCell ref="G25:I25"/>
    <mergeCell ref="E4:F4"/>
    <mergeCell ref="D28:G28"/>
    <mergeCell ref="H28:K28"/>
    <mergeCell ref="C17:K19"/>
    <mergeCell ref="H39:K39"/>
    <mergeCell ref="H33:K33"/>
    <mergeCell ref="E24:F24"/>
    <mergeCell ref="E25:F25"/>
    <mergeCell ref="C11:K15"/>
    <mergeCell ref="D37:G37"/>
    <mergeCell ref="H37:K37"/>
    <mergeCell ref="B29:C33"/>
    <mergeCell ref="B34:C35"/>
    <mergeCell ref="B36:C40"/>
    <mergeCell ref="B28:C28"/>
  </mergeCells>
  <phoneticPr fontId="43"/>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B0AF1-7B60-45A1-AA7B-6E3DA5EED511}">
  <dimension ref="A1:BE63"/>
  <sheetViews>
    <sheetView workbookViewId="0">
      <selection activeCell="D3" sqref="D3:AH4"/>
    </sheetView>
  </sheetViews>
  <sheetFormatPr defaultRowHeight="13.2" x14ac:dyDescent="0.2"/>
  <cols>
    <col min="1" max="31" width="2.6640625" customWidth="1"/>
    <col min="32" max="32" width="3.21875" customWidth="1"/>
    <col min="33" max="34" width="2.6640625" customWidth="1"/>
    <col min="35" max="38" width="2.6640625" style="52" customWidth="1"/>
    <col min="39" max="44" width="9" style="52" bestFit="1" customWidth="1"/>
    <col min="45" max="45" width="11.77734375" style="52" customWidth="1"/>
    <col min="46" max="57" width="9" style="52" bestFit="1" customWidth="1"/>
  </cols>
  <sheetData>
    <row r="1" spans="1:46" ht="14.25" customHeight="1" x14ac:dyDescent="0.2">
      <c r="A1" s="338" t="s">
        <v>820</v>
      </c>
      <c r="B1" s="1"/>
      <c r="C1" s="1"/>
      <c r="D1" s="915" t="str">
        <f>IF('一括記入シート（最初）'!B21="○","設計書審査表　兼　指名業者等確認表",IF('一括記入シート（最初）'!B22="○","見積書審査表　兼　見積業者等確認表","設計書審査表　兼　指名業者等確認表"))</f>
        <v>設計書審査表　兼　指名業者等確認表</v>
      </c>
      <c r="E1" s="915"/>
      <c r="F1" s="915"/>
      <c r="G1" s="915"/>
      <c r="H1" s="915"/>
      <c r="I1" s="915"/>
      <c r="J1" s="915"/>
      <c r="K1" s="915"/>
      <c r="L1" s="915"/>
      <c r="M1" s="915"/>
      <c r="N1" s="915"/>
      <c r="O1" s="915"/>
      <c r="P1" s="915"/>
      <c r="Q1" s="915"/>
      <c r="R1" s="915"/>
      <c r="S1" s="915"/>
      <c r="T1" s="915"/>
      <c r="U1" s="915"/>
      <c r="V1" s="915"/>
      <c r="W1" s="915"/>
      <c r="X1" s="915"/>
      <c r="Y1" s="915"/>
      <c r="Z1" s="915"/>
      <c r="AA1" s="915"/>
      <c r="AB1" s="915"/>
      <c r="AC1" s="915"/>
      <c r="AD1" s="915"/>
      <c r="AE1" s="915"/>
      <c r="AF1" s="915"/>
      <c r="AG1" s="915"/>
      <c r="AH1" s="915"/>
      <c r="AI1" s="887" t="s">
        <v>856</v>
      </c>
      <c r="AJ1" s="887"/>
      <c r="AK1" s="887"/>
      <c r="AL1" s="887"/>
      <c r="AM1" s="887"/>
      <c r="AN1" s="887"/>
      <c r="AO1" s="887"/>
      <c r="AP1" s="887"/>
      <c r="AQ1" s="887"/>
      <c r="AR1" s="887"/>
      <c r="AS1" s="887"/>
      <c r="AT1" s="887"/>
    </row>
    <row r="2" spans="1:46" ht="14.25" customHeight="1" x14ac:dyDescent="0.2">
      <c r="A2" s="1"/>
      <c r="B2" s="1"/>
      <c r="C2" s="1"/>
      <c r="D2" s="915"/>
      <c r="E2" s="915"/>
      <c r="F2" s="915"/>
      <c r="G2" s="915"/>
      <c r="H2" s="915"/>
      <c r="I2" s="915"/>
      <c r="J2" s="915"/>
      <c r="K2" s="915"/>
      <c r="L2" s="915"/>
      <c r="M2" s="915"/>
      <c r="N2" s="915"/>
      <c r="O2" s="915"/>
      <c r="P2" s="915"/>
      <c r="Q2" s="915"/>
      <c r="R2" s="915"/>
      <c r="S2" s="915"/>
      <c r="T2" s="915"/>
      <c r="U2" s="915"/>
      <c r="V2" s="915"/>
      <c r="W2" s="915"/>
      <c r="X2" s="915"/>
      <c r="Y2" s="915"/>
      <c r="Z2" s="915"/>
      <c r="AA2" s="915"/>
      <c r="AB2" s="915"/>
      <c r="AC2" s="915"/>
      <c r="AD2" s="915"/>
      <c r="AE2" s="915"/>
      <c r="AF2" s="915"/>
      <c r="AG2" s="915"/>
      <c r="AH2" s="915"/>
      <c r="AI2" s="887"/>
      <c r="AJ2" s="887"/>
      <c r="AK2" s="887"/>
      <c r="AL2" s="887"/>
      <c r="AM2" s="887"/>
      <c r="AN2" s="887"/>
      <c r="AO2" s="887"/>
      <c r="AP2" s="887"/>
      <c r="AQ2" s="887"/>
      <c r="AR2" s="887"/>
      <c r="AS2" s="887"/>
      <c r="AT2" s="887"/>
    </row>
    <row r="3" spans="1:46" ht="12.75" customHeight="1" x14ac:dyDescent="0.2">
      <c r="A3" s="1"/>
      <c r="B3" s="1"/>
      <c r="C3" s="1"/>
      <c r="D3" s="916" t="s">
        <v>501</v>
      </c>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887"/>
      <c r="AJ3" s="887"/>
      <c r="AK3" s="887"/>
      <c r="AL3" s="887"/>
      <c r="AM3" s="887"/>
      <c r="AN3" s="887"/>
      <c r="AO3" s="887"/>
      <c r="AP3" s="887"/>
      <c r="AQ3" s="887"/>
      <c r="AR3" s="887"/>
      <c r="AS3" s="887"/>
      <c r="AT3" s="887"/>
    </row>
    <row r="4" spans="1:46" ht="13.2" customHeight="1" x14ac:dyDescent="0.2">
      <c r="A4" s="2"/>
      <c r="B4" s="2"/>
      <c r="C4" s="2"/>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887"/>
      <c r="AJ4" s="887"/>
      <c r="AK4" s="887"/>
      <c r="AL4" s="887"/>
      <c r="AM4" s="887"/>
      <c r="AN4" s="887"/>
      <c r="AO4" s="887"/>
      <c r="AP4" s="887"/>
      <c r="AQ4" s="887"/>
      <c r="AR4" s="887"/>
      <c r="AS4" s="887"/>
      <c r="AT4" s="887"/>
    </row>
    <row r="5" spans="1:46" ht="13.5" customHeight="1" x14ac:dyDescent="0.2">
      <c r="A5" s="2"/>
      <c r="B5" s="2"/>
      <c r="C5" s="2"/>
      <c r="D5" s="657" t="s">
        <v>93</v>
      </c>
      <c r="E5" s="658"/>
      <c r="F5" s="658"/>
      <c r="G5" s="658"/>
      <c r="H5" s="658"/>
      <c r="I5" s="659"/>
      <c r="J5" s="1027" t="s">
        <v>300</v>
      </c>
      <c r="K5" s="1027"/>
      <c r="L5" s="1027"/>
      <c r="M5" s="1027"/>
      <c r="N5" s="1027"/>
      <c r="O5" s="1027"/>
      <c r="P5" s="1027"/>
      <c r="Q5" s="1027"/>
      <c r="R5" s="1027"/>
      <c r="S5" s="655" t="s">
        <v>94</v>
      </c>
      <c r="T5" s="655"/>
      <c r="U5" s="655"/>
      <c r="V5" s="656"/>
      <c r="W5" s="124"/>
      <c r="X5" s="124"/>
      <c r="Y5" s="124"/>
      <c r="Z5" s="124"/>
      <c r="AA5" s="124"/>
      <c r="AB5" s="124"/>
      <c r="AC5" s="124"/>
      <c r="AD5" s="125"/>
      <c r="AE5" s="650" t="s">
        <v>853</v>
      </c>
      <c r="AF5" s="651"/>
      <c r="AG5" s="651"/>
      <c r="AH5" s="896"/>
      <c r="AI5" s="887"/>
      <c r="AJ5" s="887"/>
      <c r="AK5" s="887"/>
      <c r="AL5" s="887"/>
      <c r="AM5" s="887"/>
      <c r="AN5" s="887"/>
      <c r="AO5" s="887"/>
      <c r="AP5" s="887"/>
      <c r="AQ5" s="887"/>
      <c r="AR5" s="887"/>
      <c r="AS5" s="887"/>
      <c r="AT5" s="887"/>
    </row>
    <row r="6" spans="1:46" ht="13.5" customHeight="1" x14ac:dyDescent="0.2">
      <c r="A6" s="2"/>
      <c r="B6" s="2"/>
      <c r="C6" s="2"/>
      <c r="D6" s="657"/>
      <c r="E6" s="658"/>
      <c r="F6" s="658"/>
      <c r="G6" s="658"/>
      <c r="H6" s="658"/>
      <c r="I6" s="659"/>
      <c r="J6" s="1027"/>
      <c r="K6" s="1027"/>
      <c r="L6" s="1027"/>
      <c r="M6" s="1027"/>
      <c r="N6" s="1027"/>
      <c r="O6" s="1027"/>
      <c r="P6" s="1027"/>
      <c r="Q6" s="1027"/>
      <c r="R6" s="1027"/>
      <c r="S6" s="658"/>
      <c r="T6" s="658"/>
      <c r="U6" s="658"/>
      <c r="V6" s="659"/>
      <c r="W6" s="997" t="s">
        <v>405</v>
      </c>
      <c r="X6" s="998"/>
      <c r="Y6" s="998"/>
      <c r="Z6" s="998"/>
      <c r="AA6" s="998"/>
      <c r="AB6" s="998"/>
      <c r="AC6" s="998"/>
      <c r="AD6" s="999"/>
      <c r="AE6" s="895"/>
      <c r="AF6" s="651"/>
      <c r="AG6" s="651"/>
      <c r="AH6" s="896"/>
      <c r="AI6" s="887"/>
      <c r="AJ6" s="887"/>
      <c r="AK6" s="887"/>
      <c r="AL6" s="887"/>
      <c r="AM6" s="887"/>
      <c r="AN6" s="887"/>
      <c r="AO6" s="887"/>
      <c r="AP6" s="887"/>
      <c r="AQ6" s="887"/>
      <c r="AR6" s="887"/>
      <c r="AS6" s="887"/>
      <c r="AT6" s="887"/>
    </row>
    <row r="7" spans="1:46" ht="13.5" customHeight="1" x14ac:dyDescent="0.2">
      <c r="A7" s="2"/>
      <c r="B7" s="2"/>
      <c r="C7" s="2"/>
      <c r="D7" s="657"/>
      <c r="E7" s="658"/>
      <c r="F7" s="658"/>
      <c r="G7" s="658"/>
      <c r="H7" s="658"/>
      <c r="I7" s="659"/>
      <c r="J7" s="1028"/>
      <c r="K7" s="1028"/>
      <c r="L7" s="1028"/>
      <c r="M7" s="1028"/>
      <c r="N7" s="1028"/>
      <c r="O7" s="1028"/>
      <c r="P7" s="1028"/>
      <c r="Q7" s="1028"/>
      <c r="R7" s="1028"/>
      <c r="S7" s="658"/>
      <c r="T7" s="658"/>
      <c r="U7" s="658"/>
      <c r="V7" s="659"/>
      <c r="W7" s="997"/>
      <c r="X7" s="998"/>
      <c r="Y7" s="998"/>
      <c r="Z7" s="998"/>
      <c r="AA7" s="998"/>
      <c r="AB7" s="998"/>
      <c r="AC7" s="998"/>
      <c r="AD7" s="999"/>
      <c r="AE7" s="895"/>
      <c r="AF7" s="651"/>
      <c r="AG7" s="651"/>
      <c r="AH7" s="896"/>
      <c r="AI7" s="887"/>
      <c r="AJ7" s="887"/>
      <c r="AK7" s="887"/>
      <c r="AL7" s="887"/>
      <c r="AM7" s="887"/>
      <c r="AN7" s="887"/>
      <c r="AO7" s="887"/>
      <c r="AP7" s="887"/>
      <c r="AQ7" s="887"/>
      <c r="AR7" s="887"/>
      <c r="AS7" s="887"/>
      <c r="AT7" s="887"/>
    </row>
    <row r="8" spans="1:46" ht="15.75" customHeight="1" x14ac:dyDescent="0.2">
      <c r="D8" s="660"/>
      <c r="E8" s="661"/>
      <c r="F8" s="661"/>
      <c r="G8" s="661"/>
      <c r="H8" s="661"/>
      <c r="I8" s="662"/>
      <c r="J8" s="123" t="s">
        <v>380</v>
      </c>
      <c r="K8" s="1029" t="str">
        <f>IF(ISBLANK('一括記入シート（最初）'!$E$14),"上田市○○　○○地区",'一括記入シート（最初）'!$E$14)</f>
        <v>〇〇水土里会</v>
      </c>
      <c r="L8" s="1029"/>
      <c r="M8" s="1029"/>
      <c r="N8" s="1029"/>
      <c r="O8" s="1029"/>
      <c r="P8" s="1029"/>
      <c r="Q8" s="1029"/>
      <c r="R8" s="164" t="s">
        <v>381</v>
      </c>
      <c r="S8" s="661"/>
      <c r="T8" s="661"/>
      <c r="U8" s="661"/>
      <c r="V8" s="662"/>
      <c r="W8" s="126"/>
      <c r="X8" s="126"/>
      <c r="Y8" s="126"/>
      <c r="Z8" s="126"/>
      <c r="AA8" s="126"/>
      <c r="AB8" s="126"/>
      <c r="AC8" s="126"/>
      <c r="AD8" s="127"/>
      <c r="AE8" s="895"/>
      <c r="AF8" s="651"/>
      <c r="AG8" s="651"/>
      <c r="AH8" s="896"/>
      <c r="AI8" s="887"/>
      <c r="AJ8" s="887"/>
      <c r="AK8" s="887"/>
      <c r="AL8" s="887"/>
      <c r="AM8" s="887"/>
      <c r="AN8" s="887"/>
      <c r="AO8" s="887"/>
      <c r="AP8" s="887"/>
      <c r="AQ8" s="887"/>
      <c r="AR8" s="887"/>
      <c r="AS8" s="887"/>
      <c r="AT8" s="887"/>
    </row>
    <row r="9" spans="1:46" x14ac:dyDescent="0.2">
      <c r="A9" s="8"/>
      <c r="B9" s="8"/>
      <c r="D9" s="648" t="s">
        <v>379</v>
      </c>
      <c r="E9" s="649"/>
      <c r="F9" s="649"/>
      <c r="G9" s="649"/>
      <c r="H9" s="649"/>
      <c r="I9" s="894"/>
      <c r="J9" s="1018" t="str">
        <f>IF(ISBLANK('一括記入シート（最初）'!$C$24),"上田市○○　○○地区",'一括記入シート（最初）'!$C$24)</f>
        <v>上田市〇〇（△△）</v>
      </c>
      <c r="K9" s="1019"/>
      <c r="L9" s="1019"/>
      <c r="M9" s="1019"/>
      <c r="N9" s="1019"/>
      <c r="O9" s="1019"/>
      <c r="P9" s="1019"/>
      <c r="Q9" s="1019"/>
      <c r="R9" s="1019"/>
      <c r="S9" s="1020"/>
      <c r="T9" s="1020"/>
      <c r="U9" s="1020"/>
      <c r="V9" s="1020"/>
      <c r="W9" s="1020"/>
      <c r="X9" s="1020"/>
      <c r="Y9" s="1020"/>
      <c r="Z9" s="1020"/>
      <c r="AA9" s="1020"/>
      <c r="AB9" s="1020"/>
      <c r="AC9" s="1020"/>
      <c r="AD9" s="1021"/>
      <c r="AE9" s="895"/>
      <c r="AF9" s="651"/>
      <c r="AG9" s="651"/>
      <c r="AH9" s="896"/>
    </row>
    <row r="10" spans="1:46" x14ac:dyDescent="0.2">
      <c r="A10" s="8"/>
      <c r="B10" s="8"/>
      <c r="D10" s="895"/>
      <c r="E10" s="651"/>
      <c r="F10" s="651"/>
      <c r="G10" s="651"/>
      <c r="H10" s="651"/>
      <c r="I10" s="896"/>
      <c r="J10" s="1022"/>
      <c r="K10" s="1019"/>
      <c r="L10" s="1019"/>
      <c r="M10" s="1019"/>
      <c r="N10" s="1019"/>
      <c r="O10" s="1019"/>
      <c r="P10" s="1019"/>
      <c r="Q10" s="1019"/>
      <c r="R10" s="1019"/>
      <c r="S10" s="1019"/>
      <c r="T10" s="1019"/>
      <c r="U10" s="1019"/>
      <c r="V10" s="1019"/>
      <c r="W10" s="1019"/>
      <c r="X10" s="1019"/>
      <c r="Y10" s="1019"/>
      <c r="Z10" s="1019"/>
      <c r="AA10" s="1019"/>
      <c r="AB10" s="1019"/>
      <c r="AC10" s="1019"/>
      <c r="AD10" s="1023"/>
      <c r="AE10" s="895"/>
      <c r="AF10" s="651"/>
      <c r="AG10" s="651"/>
      <c r="AH10" s="896"/>
      <c r="AI10" s="1031" t="s">
        <v>466</v>
      </c>
      <c r="AJ10" s="1032"/>
      <c r="AK10" s="1032"/>
      <c r="AL10" s="1032"/>
      <c r="AM10" s="1032"/>
      <c r="AN10" s="1032"/>
      <c r="AO10" s="1032"/>
      <c r="AP10" s="1032"/>
    </row>
    <row r="11" spans="1:46" x14ac:dyDescent="0.2">
      <c r="A11" s="8"/>
      <c r="B11" s="8"/>
      <c r="D11" s="895"/>
      <c r="E11" s="651"/>
      <c r="F11" s="651"/>
      <c r="G11" s="651"/>
      <c r="H11" s="651"/>
      <c r="I11" s="896"/>
      <c r="J11" s="1022"/>
      <c r="K11" s="1019"/>
      <c r="L11" s="1019"/>
      <c r="M11" s="1019"/>
      <c r="N11" s="1019"/>
      <c r="O11" s="1019"/>
      <c r="P11" s="1019"/>
      <c r="Q11" s="1019"/>
      <c r="R11" s="1019"/>
      <c r="S11" s="1019"/>
      <c r="T11" s="1019"/>
      <c r="U11" s="1019"/>
      <c r="V11" s="1019"/>
      <c r="W11" s="1019"/>
      <c r="X11" s="1019"/>
      <c r="Y11" s="1019"/>
      <c r="Z11" s="1019"/>
      <c r="AA11" s="1019"/>
      <c r="AB11" s="1019"/>
      <c r="AC11" s="1019"/>
      <c r="AD11" s="1023"/>
      <c r="AE11" s="895"/>
      <c r="AF11" s="651"/>
      <c r="AG11" s="651"/>
      <c r="AH11" s="896"/>
      <c r="AI11" s="1031"/>
      <c r="AJ11" s="1032"/>
      <c r="AK11" s="1032"/>
      <c r="AL11" s="1032"/>
      <c r="AM11" s="1032"/>
      <c r="AN11" s="1032"/>
      <c r="AO11" s="1032"/>
      <c r="AP11" s="1032"/>
    </row>
    <row r="12" spans="1:46" x14ac:dyDescent="0.2">
      <c r="A12" s="8"/>
      <c r="B12" s="8"/>
      <c r="D12" s="652"/>
      <c r="E12" s="653"/>
      <c r="F12" s="653"/>
      <c r="G12" s="653"/>
      <c r="H12" s="653"/>
      <c r="I12" s="897"/>
      <c r="J12" s="1024"/>
      <c r="K12" s="1025"/>
      <c r="L12" s="1025"/>
      <c r="M12" s="1025"/>
      <c r="N12" s="1025"/>
      <c r="O12" s="1025"/>
      <c r="P12" s="1025"/>
      <c r="Q12" s="1025"/>
      <c r="R12" s="1025"/>
      <c r="S12" s="1025"/>
      <c r="T12" s="1025"/>
      <c r="U12" s="1025"/>
      <c r="V12" s="1025"/>
      <c r="W12" s="1025"/>
      <c r="X12" s="1025"/>
      <c r="Y12" s="1025"/>
      <c r="Z12" s="1025"/>
      <c r="AA12" s="1025"/>
      <c r="AB12" s="1025"/>
      <c r="AC12" s="1025"/>
      <c r="AD12" s="1026"/>
      <c r="AE12" s="652"/>
      <c r="AF12" s="653"/>
      <c r="AG12" s="653"/>
      <c r="AH12" s="897"/>
    </row>
    <row r="13" spans="1:46" ht="15" customHeight="1" x14ac:dyDescent="0.2">
      <c r="A13" s="8"/>
      <c r="B13" s="8"/>
      <c r="D13" s="665" t="s">
        <v>97</v>
      </c>
      <c r="E13" s="649"/>
      <c r="F13" s="649"/>
      <c r="G13" s="649"/>
      <c r="H13" s="649"/>
      <c r="I13" s="894"/>
      <c r="J13" s="888" t="s">
        <v>395</v>
      </c>
      <c r="K13" s="889"/>
      <c r="L13" s="889"/>
      <c r="M13" s="889"/>
      <c r="N13" s="889"/>
      <c r="O13" s="889"/>
      <c r="P13" s="889"/>
      <c r="Q13" s="889"/>
      <c r="R13" s="889"/>
      <c r="S13" s="889"/>
      <c r="T13" s="655" t="str">
        <f>IF(ISBLANK('一括記入シート（最初）'!$C$25),"施設の長寿命化のための活動　○○工事",'一括記入シート（最初）'!$C$25)</f>
        <v>用水路更新工事</v>
      </c>
      <c r="U13" s="655"/>
      <c r="V13" s="655"/>
      <c r="W13" s="655"/>
      <c r="X13" s="655"/>
      <c r="Y13" s="655"/>
      <c r="Z13" s="655"/>
      <c r="AA13" s="655"/>
      <c r="AB13" s="655"/>
      <c r="AC13" s="655"/>
      <c r="AD13" s="655"/>
      <c r="AE13" s="655"/>
      <c r="AF13" s="655"/>
      <c r="AG13" s="655"/>
      <c r="AH13" s="656"/>
    </row>
    <row r="14" spans="1:46" ht="15" customHeight="1" x14ac:dyDescent="0.2">
      <c r="A14" s="8"/>
      <c r="B14" s="8"/>
      <c r="D14" s="895"/>
      <c r="E14" s="651"/>
      <c r="F14" s="651"/>
      <c r="G14" s="651"/>
      <c r="H14" s="651"/>
      <c r="I14" s="896"/>
      <c r="J14" s="890"/>
      <c r="K14" s="891"/>
      <c r="L14" s="891"/>
      <c r="M14" s="891"/>
      <c r="N14" s="891"/>
      <c r="O14" s="891"/>
      <c r="P14" s="891"/>
      <c r="Q14" s="891"/>
      <c r="R14" s="891"/>
      <c r="S14" s="891"/>
      <c r="T14" s="658"/>
      <c r="U14" s="658"/>
      <c r="V14" s="658"/>
      <c r="W14" s="658"/>
      <c r="X14" s="658"/>
      <c r="Y14" s="658"/>
      <c r="Z14" s="658"/>
      <c r="AA14" s="658"/>
      <c r="AB14" s="658"/>
      <c r="AC14" s="658"/>
      <c r="AD14" s="658"/>
      <c r="AE14" s="658"/>
      <c r="AF14" s="658"/>
      <c r="AG14" s="658"/>
      <c r="AH14" s="659"/>
    </row>
    <row r="15" spans="1:46" ht="15" customHeight="1" x14ac:dyDescent="0.2">
      <c r="D15" s="895"/>
      <c r="E15" s="651"/>
      <c r="F15" s="651"/>
      <c r="G15" s="651"/>
      <c r="H15" s="651"/>
      <c r="I15" s="896"/>
      <c r="J15" s="890"/>
      <c r="K15" s="891"/>
      <c r="L15" s="891"/>
      <c r="M15" s="891"/>
      <c r="N15" s="891"/>
      <c r="O15" s="891"/>
      <c r="P15" s="891"/>
      <c r="Q15" s="891"/>
      <c r="R15" s="891"/>
      <c r="S15" s="891"/>
      <c r="T15" s="658"/>
      <c r="U15" s="658"/>
      <c r="V15" s="658"/>
      <c r="W15" s="658"/>
      <c r="X15" s="658"/>
      <c r="Y15" s="658"/>
      <c r="Z15" s="658"/>
      <c r="AA15" s="658"/>
      <c r="AB15" s="658"/>
      <c r="AC15" s="658"/>
      <c r="AD15" s="658"/>
      <c r="AE15" s="658"/>
      <c r="AF15" s="658"/>
      <c r="AG15" s="658"/>
      <c r="AH15" s="659"/>
    </row>
    <row r="16" spans="1:46" ht="15" customHeight="1" x14ac:dyDescent="0.2">
      <c r="D16" s="652"/>
      <c r="E16" s="653"/>
      <c r="F16" s="653"/>
      <c r="G16" s="653"/>
      <c r="H16" s="653"/>
      <c r="I16" s="897"/>
      <c r="J16" s="892"/>
      <c r="K16" s="893"/>
      <c r="L16" s="893"/>
      <c r="M16" s="893"/>
      <c r="N16" s="893"/>
      <c r="O16" s="893"/>
      <c r="P16" s="893"/>
      <c r="Q16" s="893"/>
      <c r="R16" s="893"/>
      <c r="S16" s="893"/>
      <c r="T16" s="658"/>
      <c r="U16" s="658"/>
      <c r="V16" s="658"/>
      <c r="W16" s="658"/>
      <c r="X16" s="658"/>
      <c r="Y16" s="658"/>
      <c r="Z16" s="658"/>
      <c r="AA16" s="658"/>
      <c r="AB16" s="658"/>
      <c r="AC16" s="658"/>
      <c r="AD16" s="658"/>
      <c r="AE16" s="658"/>
      <c r="AF16" s="658"/>
      <c r="AG16" s="658"/>
      <c r="AH16" s="659"/>
    </row>
    <row r="17" spans="1:43" ht="14.25" customHeight="1" x14ac:dyDescent="0.2">
      <c r="A17" s="9"/>
      <c r="B17" s="9"/>
      <c r="C17" s="9"/>
      <c r="D17" s="665" t="s">
        <v>37</v>
      </c>
      <c r="E17" s="898"/>
      <c r="F17" s="898"/>
      <c r="G17" s="899"/>
      <c r="H17" s="654" t="str">
        <f>IF(ISBLANK('一括記入シート（最初）'!$C$26),"○○",'一括記入シート（最初）'!$C$26)</f>
        <v>水路</v>
      </c>
      <c r="I17" s="655"/>
      <c r="J17" s="655"/>
      <c r="K17" s="656"/>
      <c r="L17" s="665" t="s">
        <v>98</v>
      </c>
      <c r="M17" s="898"/>
      <c r="N17" s="898"/>
      <c r="O17" s="898"/>
      <c r="P17" s="899"/>
      <c r="Q17" s="906" t="s">
        <v>514</v>
      </c>
      <c r="R17" s="907"/>
      <c r="S17" s="907"/>
      <c r="T17" s="908"/>
      <c r="U17" s="36"/>
      <c r="V17" s="37"/>
      <c r="W17" s="37"/>
      <c r="X17" s="37"/>
      <c r="Y17" s="38"/>
      <c r="Z17" s="1009">
        <f>IF(ISBLANK('一括記入シート（最初）'!$C$27),"○○円",('一括記入シート（最初）'!$C$27))</f>
        <v>1155000</v>
      </c>
      <c r="AA17" s="1010"/>
      <c r="AB17" s="1010"/>
      <c r="AC17" s="1010"/>
      <c r="AD17" s="1010"/>
      <c r="AE17" s="1010"/>
      <c r="AF17" s="1010"/>
      <c r="AG17" s="1010"/>
      <c r="AH17" s="1011"/>
    </row>
    <row r="18" spans="1:43" ht="13.5" customHeight="1" x14ac:dyDescent="0.2">
      <c r="A18" s="9"/>
      <c r="B18" s="9"/>
      <c r="C18" s="9"/>
      <c r="D18" s="900"/>
      <c r="E18" s="901"/>
      <c r="F18" s="901"/>
      <c r="G18" s="902"/>
      <c r="H18" s="657"/>
      <c r="I18" s="658"/>
      <c r="J18" s="658"/>
      <c r="K18" s="659"/>
      <c r="L18" s="900"/>
      <c r="M18" s="901"/>
      <c r="N18" s="901"/>
      <c r="O18" s="901"/>
      <c r="P18" s="902"/>
      <c r="Q18" s="909"/>
      <c r="R18" s="910"/>
      <c r="S18" s="910"/>
      <c r="T18" s="911"/>
      <c r="U18" s="895" t="s">
        <v>100</v>
      </c>
      <c r="V18" s="651"/>
      <c r="W18" s="651"/>
      <c r="X18" s="651"/>
      <c r="Y18" s="896"/>
      <c r="Z18" s="1012"/>
      <c r="AA18" s="1013"/>
      <c r="AB18" s="1013"/>
      <c r="AC18" s="1013"/>
      <c r="AD18" s="1013"/>
      <c r="AE18" s="1013"/>
      <c r="AF18" s="1013"/>
      <c r="AG18" s="1013"/>
      <c r="AH18" s="1014"/>
    </row>
    <row r="19" spans="1:43" ht="16.2" x14ac:dyDescent="0.2">
      <c r="D19" s="900"/>
      <c r="E19" s="901"/>
      <c r="F19" s="901"/>
      <c r="G19" s="902"/>
      <c r="H19" s="657"/>
      <c r="I19" s="658"/>
      <c r="J19" s="658"/>
      <c r="K19" s="659"/>
      <c r="L19" s="900"/>
      <c r="M19" s="901"/>
      <c r="N19" s="901"/>
      <c r="O19" s="901"/>
      <c r="P19" s="902"/>
      <c r="Q19" s="909" t="s">
        <v>515</v>
      </c>
      <c r="R19" s="910"/>
      <c r="S19" s="910"/>
      <c r="T19" s="911"/>
      <c r="U19" s="657" t="str">
        <f>IF('一括記入シート（最初）'!B21="○","（設計金額）",IF('一括記入シート（最初）'!B22="○","（予算金額)",""))</f>
        <v>（設計金額）</v>
      </c>
      <c r="V19" s="658"/>
      <c r="W19" s="658"/>
      <c r="X19" s="658"/>
      <c r="Y19" s="659"/>
      <c r="Z19" s="1012"/>
      <c r="AA19" s="1013"/>
      <c r="AB19" s="1013"/>
      <c r="AC19" s="1013"/>
      <c r="AD19" s="1013"/>
      <c r="AE19" s="1013"/>
      <c r="AF19" s="1013"/>
      <c r="AG19" s="1013"/>
      <c r="AH19" s="1014"/>
    </row>
    <row r="20" spans="1:43" ht="14.4" customHeight="1" x14ac:dyDescent="0.2">
      <c r="D20" s="903"/>
      <c r="E20" s="904"/>
      <c r="F20" s="904"/>
      <c r="G20" s="905"/>
      <c r="H20" s="660"/>
      <c r="I20" s="661"/>
      <c r="J20" s="661"/>
      <c r="K20" s="662"/>
      <c r="L20" s="903"/>
      <c r="M20" s="904"/>
      <c r="N20" s="904"/>
      <c r="O20" s="904"/>
      <c r="P20" s="905"/>
      <c r="Q20" s="912"/>
      <c r="R20" s="913"/>
      <c r="S20" s="913"/>
      <c r="T20" s="914"/>
      <c r="U20" s="39"/>
      <c r="V20" s="40"/>
      <c r="W20" s="40"/>
      <c r="X20" s="40"/>
      <c r="Y20" s="41"/>
      <c r="Z20" s="1015"/>
      <c r="AA20" s="1016"/>
      <c r="AB20" s="1016"/>
      <c r="AC20" s="1016"/>
      <c r="AD20" s="1016"/>
      <c r="AE20" s="1016"/>
      <c r="AF20" s="1016"/>
      <c r="AG20" s="1016"/>
      <c r="AH20" s="1017"/>
      <c r="AO20" s="341"/>
    </row>
    <row r="21" spans="1:43" ht="14.4" customHeight="1" x14ac:dyDescent="0.2">
      <c r="D21" s="654" t="s">
        <v>39</v>
      </c>
      <c r="E21" s="655"/>
      <c r="F21" s="655"/>
      <c r="G21" s="656"/>
      <c r="H21" s="1000" t="str">
        <f>IF(ISBLANK('一括記入シート（最初）'!C29),"○○ha",'一括記入シート（最初）'!C29)</f>
        <v>○○ha</v>
      </c>
      <c r="I21" s="1001"/>
      <c r="J21" s="1001"/>
      <c r="K21" s="1002"/>
      <c r="L21" s="654" t="s">
        <v>40</v>
      </c>
      <c r="M21" s="655"/>
      <c r="N21" s="655"/>
      <c r="O21" s="655"/>
      <c r="P21" s="656"/>
      <c r="Q21" s="934" t="str">
        <f>+IF(ISBLANK('一括記入シート（最初）'!C30),"○○戸",'一括記入シート（最初）'!C30)</f>
        <v>○○戸</v>
      </c>
      <c r="R21" s="935"/>
      <c r="S21" s="935"/>
      <c r="T21" s="936"/>
      <c r="U21" s="654"/>
      <c r="V21" s="655"/>
      <c r="W21" s="655"/>
      <c r="X21" s="655"/>
      <c r="Y21" s="656"/>
      <c r="Z21" s="921"/>
      <c r="AA21" s="922"/>
      <c r="AB21" s="922"/>
      <c r="AC21" s="922"/>
      <c r="AD21" s="922"/>
      <c r="AE21" s="922"/>
      <c r="AF21" s="922"/>
      <c r="AG21" s="922"/>
      <c r="AH21" s="923"/>
    </row>
    <row r="22" spans="1:43" ht="14.4" customHeight="1" x14ac:dyDescent="0.2">
      <c r="D22" s="657"/>
      <c r="E22" s="658"/>
      <c r="F22" s="658"/>
      <c r="G22" s="659"/>
      <c r="H22" s="1003"/>
      <c r="I22" s="1004"/>
      <c r="J22" s="1004"/>
      <c r="K22" s="1005"/>
      <c r="L22" s="657"/>
      <c r="M22" s="658"/>
      <c r="N22" s="658"/>
      <c r="O22" s="658"/>
      <c r="P22" s="659"/>
      <c r="Q22" s="937"/>
      <c r="R22" s="938"/>
      <c r="S22" s="938"/>
      <c r="T22" s="939"/>
      <c r="U22" s="657"/>
      <c r="V22" s="658"/>
      <c r="W22" s="658"/>
      <c r="X22" s="658"/>
      <c r="Y22" s="659"/>
      <c r="Z22" s="924"/>
      <c r="AA22" s="925"/>
      <c r="AB22" s="925"/>
      <c r="AC22" s="925"/>
      <c r="AD22" s="925"/>
      <c r="AE22" s="925"/>
      <c r="AF22" s="925"/>
      <c r="AG22" s="925"/>
      <c r="AH22" s="926"/>
    </row>
    <row r="23" spans="1:43" ht="14.4" customHeight="1" x14ac:dyDescent="0.2">
      <c r="A23" s="7"/>
      <c r="D23" s="657"/>
      <c r="E23" s="658"/>
      <c r="F23" s="658"/>
      <c r="G23" s="659"/>
      <c r="H23" s="1003"/>
      <c r="I23" s="1004"/>
      <c r="J23" s="1004"/>
      <c r="K23" s="1005"/>
      <c r="L23" s="657"/>
      <c r="M23" s="658"/>
      <c r="N23" s="658"/>
      <c r="O23" s="658"/>
      <c r="P23" s="659"/>
      <c r="Q23" s="937"/>
      <c r="R23" s="938"/>
      <c r="S23" s="938"/>
      <c r="T23" s="939"/>
      <c r="U23" s="657"/>
      <c r="V23" s="658"/>
      <c r="W23" s="658"/>
      <c r="X23" s="658"/>
      <c r="Y23" s="659"/>
      <c r="Z23" s="924"/>
      <c r="AA23" s="925"/>
      <c r="AB23" s="925"/>
      <c r="AC23" s="925"/>
      <c r="AD23" s="925"/>
      <c r="AE23" s="925"/>
      <c r="AF23" s="925"/>
      <c r="AG23" s="925"/>
      <c r="AH23" s="926"/>
      <c r="AJ23" s="1030"/>
      <c r="AK23" s="1030"/>
      <c r="AL23" s="1030"/>
      <c r="AM23" s="1030"/>
      <c r="AN23" s="1030"/>
      <c r="AO23" s="1030"/>
      <c r="AP23" s="1030"/>
      <c r="AQ23" s="1030"/>
    </row>
    <row r="24" spans="1:43" ht="14.4" customHeight="1" x14ac:dyDescent="0.2">
      <c r="D24" s="660"/>
      <c r="E24" s="661"/>
      <c r="F24" s="661"/>
      <c r="G24" s="662"/>
      <c r="H24" s="1006"/>
      <c r="I24" s="1007"/>
      <c r="J24" s="1007"/>
      <c r="K24" s="1008"/>
      <c r="L24" s="660"/>
      <c r="M24" s="661"/>
      <c r="N24" s="661"/>
      <c r="O24" s="661"/>
      <c r="P24" s="662"/>
      <c r="Q24" s="940"/>
      <c r="R24" s="941"/>
      <c r="S24" s="941"/>
      <c r="T24" s="942"/>
      <c r="U24" s="660"/>
      <c r="V24" s="661"/>
      <c r="W24" s="661"/>
      <c r="X24" s="661"/>
      <c r="Y24" s="662"/>
      <c r="Z24" s="927"/>
      <c r="AA24" s="928"/>
      <c r="AB24" s="928"/>
      <c r="AC24" s="928"/>
      <c r="AD24" s="928"/>
      <c r="AE24" s="928"/>
      <c r="AF24" s="928"/>
      <c r="AG24" s="928"/>
      <c r="AH24" s="929"/>
      <c r="AJ24" s="1030"/>
      <c r="AK24" s="1030"/>
      <c r="AL24" s="1030"/>
      <c r="AM24" s="1030"/>
      <c r="AN24" s="1030"/>
      <c r="AO24" s="1030"/>
      <c r="AP24" s="1030"/>
      <c r="AQ24" s="1030"/>
    </row>
    <row r="25" spans="1:43" ht="14.25" customHeight="1" x14ac:dyDescent="0.2">
      <c r="D25" s="4"/>
      <c r="E25" s="1033" t="str">
        <f>IF('一括記入シート（最初）'!B21="○","入札先",IF('一括記入シート（最初）'!B22="○","見積先","入札先"))</f>
        <v>入札先</v>
      </c>
      <c r="F25" s="1033"/>
      <c r="G25" s="1033"/>
      <c r="H25" s="1033"/>
      <c r="I25" s="1033"/>
      <c r="J25" s="1033"/>
      <c r="K25" s="1033"/>
      <c r="L25" s="1033"/>
      <c r="M25" s="1036" t="s">
        <v>392</v>
      </c>
      <c r="N25" s="1036"/>
      <c r="O25" s="1036"/>
      <c r="P25" s="1036"/>
      <c r="Q25" s="3"/>
      <c r="R25" s="3"/>
      <c r="S25" s="3"/>
      <c r="T25" s="3"/>
      <c r="U25" s="3"/>
      <c r="V25" s="3"/>
      <c r="W25" s="3"/>
      <c r="X25" s="3"/>
      <c r="Y25" s="3"/>
      <c r="AE25" s="42"/>
      <c r="AF25" s="42"/>
      <c r="AG25" s="42"/>
      <c r="AH25" s="33"/>
    </row>
    <row r="26" spans="1:43" ht="14.25" customHeight="1" x14ac:dyDescent="0.2">
      <c r="D26" s="4"/>
      <c r="E26" s="1034"/>
      <c r="F26" s="1034"/>
      <c r="G26" s="1034"/>
      <c r="H26" s="1034"/>
      <c r="I26" s="1034"/>
      <c r="J26" s="1034"/>
      <c r="K26" s="1034"/>
      <c r="L26" s="1034"/>
      <c r="M26" s="1037"/>
      <c r="N26" s="1037"/>
      <c r="O26" s="1037"/>
      <c r="P26" s="1037"/>
      <c r="Q26" s="930" t="s">
        <v>855</v>
      </c>
      <c r="R26" s="930"/>
      <c r="S26" s="930"/>
      <c r="T26" s="930"/>
      <c r="U26" s="930"/>
      <c r="V26" s="930"/>
      <c r="W26" s="930"/>
      <c r="X26" s="773" t="str">
        <f>IF(ISBLANK('一括記入シート（最初）'!$C$28),"",'一括記入シート（最初）'!$C$28)</f>
        <v>３者以上</v>
      </c>
      <c r="Y26" s="773"/>
      <c r="Z26" s="773"/>
      <c r="AA26" s="773"/>
      <c r="AB26" s="773"/>
      <c r="AC26" s="773"/>
      <c r="AD26" s="773"/>
      <c r="AE26" s="42"/>
      <c r="AF26" s="42"/>
      <c r="AG26" s="42"/>
      <c r="AH26" s="33"/>
    </row>
    <row r="27" spans="1:43" ht="14.25" customHeight="1" x14ac:dyDescent="0.2">
      <c r="D27" s="4"/>
      <c r="E27" s="1035"/>
      <c r="F27" s="1035"/>
      <c r="G27" s="1035"/>
      <c r="H27" s="1035"/>
      <c r="I27" s="1035"/>
      <c r="J27" s="1035"/>
      <c r="K27" s="1035"/>
      <c r="L27" s="1035"/>
      <c r="M27" s="1038"/>
      <c r="N27" s="1038"/>
      <c r="O27" s="1038"/>
      <c r="P27" s="1038"/>
      <c r="AE27" s="42"/>
      <c r="AF27" s="42"/>
      <c r="AG27" s="42"/>
      <c r="AH27" s="33"/>
    </row>
    <row r="28" spans="1:43" ht="20.399999999999999" customHeight="1" x14ac:dyDescent="0.2">
      <c r="D28" s="4"/>
      <c r="E28" s="931" t="s">
        <v>41</v>
      </c>
      <c r="F28" s="932"/>
      <c r="G28" s="932"/>
      <c r="H28" s="932"/>
      <c r="I28" s="932"/>
      <c r="J28" s="932"/>
      <c r="K28" s="932"/>
      <c r="L28" s="932"/>
      <c r="M28" s="932"/>
      <c r="N28" s="932"/>
      <c r="O28" s="933"/>
      <c r="P28" s="918" t="s">
        <v>51</v>
      </c>
      <c r="Q28" s="919"/>
      <c r="R28" s="919"/>
      <c r="S28" s="919"/>
      <c r="T28" s="919"/>
      <c r="U28" s="919"/>
      <c r="V28" s="919"/>
      <c r="W28" s="919"/>
      <c r="X28" s="919"/>
      <c r="Y28" s="919"/>
      <c r="Z28" s="919"/>
      <c r="AA28" s="919"/>
      <c r="AB28" s="919"/>
      <c r="AC28" s="919"/>
      <c r="AD28" s="919"/>
      <c r="AE28" s="919"/>
      <c r="AF28" s="919"/>
      <c r="AG28" s="920"/>
      <c r="AH28" s="33"/>
    </row>
    <row r="29" spans="1:43" ht="14.4" x14ac:dyDescent="0.2">
      <c r="A29" s="7"/>
      <c r="D29" s="4"/>
      <c r="E29" s="943" t="str">
        <f>IF(ISBLANK('一括記入シート（最初）'!$C$33),"",'一括記入シート（最初）'!C33)</f>
        <v>(株)A建設</v>
      </c>
      <c r="F29" s="944"/>
      <c r="G29" s="944"/>
      <c r="H29" s="944"/>
      <c r="I29" s="944"/>
      <c r="J29" s="944"/>
      <c r="K29" s="944"/>
      <c r="L29" s="944"/>
      <c r="M29" s="944"/>
      <c r="N29" s="944"/>
      <c r="O29" s="945"/>
      <c r="P29" s="943" t="str">
        <f>IF(ISBLANK('一括記入シート（最初）'!$E$33),"",'一括記入シート（最初）'!$E$33)</f>
        <v>長野県上田市○○</v>
      </c>
      <c r="Q29" s="944"/>
      <c r="R29" s="944"/>
      <c r="S29" s="944"/>
      <c r="T29" s="944"/>
      <c r="U29" s="944"/>
      <c r="V29" s="944"/>
      <c r="W29" s="944"/>
      <c r="X29" s="944"/>
      <c r="Y29" s="944"/>
      <c r="Z29" s="944"/>
      <c r="AA29" s="944"/>
      <c r="AB29" s="944"/>
      <c r="AC29" s="944"/>
      <c r="AD29" s="944"/>
      <c r="AE29" s="944"/>
      <c r="AF29" s="944"/>
      <c r="AG29" s="945"/>
      <c r="AH29" s="33"/>
    </row>
    <row r="30" spans="1:43" ht="14.4" x14ac:dyDescent="0.2">
      <c r="D30" s="4"/>
      <c r="E30" s="946"/>
      <c r="F30" s="947"/>
      <c r="G30" s="947"/>
      <c r="H30" s="947"/>
      <c r="I30" s="947"/>
      <c r="J30" s="947"/>
      <c r="K30" s="947"/>
      <c r="L30" s="947"/>
      <c r="M30" s="947"/>
      <c r="N30" s="947"/>
      <c r="O30" s="948"/>
      <c r="P30" s="946"/>
      <c r="Q30" s="947"/>
      <c r="R30" s="947"/>
      <c r="S30" s="947"/>
      <c r="T30" s="947"/>
      <c r="U30" s="947"/>
      <c r="V30" s="947"/>
      <c r="W30" s="947"/>
      <c r="X30" s="947"/>
      <c r="Y30" s="947"/>
      <c r="Z30" s="947"/>
      <c r="AA30" s="947"/>
      <c r="AB30" s="947"/>
      <c r="AC30" s="947"/>
      <c r="AD30" s="947"/>
      <c r="AE30" s="947"/>
      <c r="AF30" s="947"/>
      <c r="AG30" s="948"/>
      <c r="AH30" s="33"/>
    </row>
    <row r="31" spans="1:43" ht="14.4" x14ac:dyDescent="0.2">
      <c r="D31" s="4"/>
      <c r="E31" s="943" t="str">
        <f>IF(ISBLANK('一括記入シート（最初）'!$C$34),"",'一括記入シート（最初）'!$C$34)</f>
        <v>(有)B建設</v>
      </c>
      <c r="F31" s="944"/>
      <c r="G31" s="944"/>
      <c r="H31" s="944"/>
      <c r="I31" s="944"/>
      <c r="J31" s="944"/>
      <c r="K31" s="944"/>
      <c r="L31" s="944"/>
      <c r="M31" s="944"/>
      <c r="N31" s="944"/>
      <c r="O31" s="945"/>
      <c r="P31" s="943" t="str">
        <f>IF(ISBLANK('一括記入シート（最初）'!$E$34),"",'一括記入シート（最初）'!$E$34)</f>
        <v>長野県上田市△△</v>
      </c>
      <c r="Q31" s="944"/>
      <c r="R31" s="944"/>
      <c r="S31" s="944"/>
      <c r="T31" s="944"/>
      <c r="U31" s="944"/>
      <c r="V31" s="944"/>
      <c r="W31" s="944"/>
      <c r="X31" s="944"/>
      <c r="Y31" s="944"/>
      <c r="Z31" s="944"/>
      <c r="AA31" s="944"/>
      <c r="AB31" s="944"/>
      <c r="AC31" s="944"/>
      <c r="AD31" s="944"/>
      <c r="AE31" s="944"/>
      <c r="AF31" s="944"/>
      <c r="AG31" s="945"/>
      <c r="AH31" s="33"/>
    </row>
    <row r="32" spans="1:43" ht="14.4" x14ac:dyDescent="0.2">
      <c r="D32" s="4"/>
      <c r="E32" s="946"/>
      <c r="F32" s="947"/>
      <c r="G32" s="947"/>
      <c r="H32" s="947"/>
      <c r="I32" s="947"/>
      <c r="J32" s="947"/>
      <c r="K32" s="947"/>
      <c r="L32" s="947"/>
      <c r="M32" s="947"/>
      <c r="N32" s="947"/>
      <c r="O32" s="948"/>
      <c r="P32" s="946"/>
      <c r="Q32" s="947"/>
      <c r="R32" s="947"/>
      <c r="S32" s="947"/>
      <c r="T32" s="947"/>
      <c r="U32" s="947"/>
      <c r="V32" s="947"/>
      <c r="W32" s="947"/>
      <c r="X32" s="947"/>
      <c r="Y32" s="947"/>
      <c r="Z32" s="947"/>
      <c r="AA32" s="947"/>
      <c r="AB32" s="947"/>
      <c r="AC32" s="947"/>
      <c r="AD32" s="947"/>
      <c r="AE32" s="947"/>
      <c r="AF32" s="947"/>
      <c r="AG32" s="948"/>
      <c r="AH32" s="33"/>
    </row>
    <row r="33" spans="1:37" ht="14.4" x14ac:dyDescent="0.2">
      <c r="D33" s="4"/>
      <c r="E33" s="943" t="str">
        <f>IF(ISBLANK('一括記入シート（最初）'!$C$35),"",'一括記入シート（最初）'!$C$35)</f>
        <v>C建設(株)</v>
      </c>
      <c r="F33" s="944"/>
      <c r="G33" s="944"/>
      <c r="H33" s="944"/>
      <c r="I33" s="944"/>
      <c r="J33" s="944"/>
      <c r="K33" s="944"/>
      <c r="L33" s="944"/>
      <c r="M33" s="944"/>
      <c r="N33" s="944"/>
      <c r="O33" s="945"/>
      <c r="P33" s="943" t="str">
        <f>IF(ISBLANK('一括記入シート（最初）'!$E$35),"",'一括記入シート（最初）'!$E$35)</f>
        <v>長野県上田市□□</v>
      </c>
      <c r="Q33" s="944"/>
      <c r="R33" s="944"/>
      <c r="S33" s="944"/>
      <c r="T33" s="944"/>
      <c r="U33" s="944"/>
      <c r="V33" s="944"/>
      <c r="W33" s="944"/>
      <c r="X33" s="944"/>
      <c r="Y33" s="944"/>
      <c r="Z33" s="944"/>
      <c r="AA33" s="944"/>
      <c r="AB33" s="944"/>
      <c r="AC33" s="944"/>
      <c r="AD33" s="944"/>
      <c r="AE33" s="944"/>
      <c r="AF33" s="944"/>
      <c r="AG33" s="945"/>
      <c r="AH33" s="33"/>
    </row>
    <row r="34" spans="1:37" ht="14.4" x14ac:dyDescent="0.2">
      <c r="D34" s="4"/>
      <c r="E34" s="946"/>
      <c r="F34" s="947"/>
      <c r="G34" s="947"/>
      <c r="H34" s="947"/>
      <c r="I34" s="947"/>
      <c r="J34" s="947"/>
      <c r="K34" s="947"/>
      <c r="L34" s="947"/>
      <c r="M34" s="947"/>
      <c r="N34" s="947"/>
      <c r="O34" s="948"/>
      <c r="P34" s="946"/>
      <c r="Q34" s="947"/>
      <c r="R34" s="947"/>
      <c r="S34" s="947"/>
      <c r="T34" s="947"/>
      <c r="U34" s="947"/>
      <c r="V34" s="947"/>
      <c r="W34" s="947"/>
      <c r="X34" s="947"/>
      <c r="Y34" s="947"/>
      <c r="Z34" s="947"/>
      <c r="AA34" s="947"/>
      <c r="AB34" s="947"/>
      <c r="AC34" s="947"/>
      <c r="AD34" s="947"/>
      <c r="AE34" s="947"/>
      <c r="AF34" s="947"/>
      <c r="AG34" s="948"/>
      <c r="AH34" s="33"/>
    </row>
    <row r="35" spans="1:37" ht="14.4" x14ac:dyDescent="0.2">
      <c r="A35" s="10"/>
      <c r="B35" s="10"/>
      <c r="C35" s="10"/>
      <c r="D35" s="12"/>
      <c r="E35" s="951" t="str">
        <f>IF(ISBLANK('一括記入シート（最初）'!$C$36),"",'一括記入シート（最初）'!$C$36)</f>
        <v/>
      </c>
      <c r="F35" s="952"/>
      <c r="G35" s="952"/>
      <c r="H35" s="952"/>
      <c r="I35" s="952"/>
      <c r="J35" s="952"/>
      <c r="K35" s="952"/>
      <c r="L35" s="952"/>
      <c r="M35" s="952"/>
      <c r="N35" s="952"/>
      <c r="O35" s="953"/>
      <c r="P35" s="951" t="str">
        <f>IF(ISBLANK('一括記入シート（最初）'!$E$36),"",'一括記入シート（最初）'!$E$36)</f>
        <v/>
      </c>
      <c r="Q35" s="952"/>
      <c r="R35" s="952"/>
      <c r="S35" s="952"/>
      <c r="T35" s="952"/>
      <c r="U35" s="952"/>
      <c r="V35" s="952"/>
      <c r="W35" s="952"/>
      <c r="X35" s="952"/>
      <c r="Y35" s="952"/>
      <c r="Z35" s="952"/>
      <c r="AA35" s="952"/>
      <c r="AB35" s="952"/>
      <c r="AC35" s="952"/>
      <c r="AD35" s="952"/>
      <c r="AE35" s="952"/>
      <c r="AF35" s="952"/>
      <c r="AG35" s="953"/>
      <c r="AH35" s="33"/>
      <c r="AI35" s="53"/>
      <c r="AJ35" s="53"/>
      <c r="AK35" s="53"/>
    </row>
    <row r="36" spans="1:37" ht="14.4" x14ac:dyDescent="0.2">
      <c r="A36" s="10"/>
      <c r="B36" s="10"/>
      <c r="C36" s="10"/>
      <c r="D36" s="12"/>
      <c r="E36" s="954"/>
      <c r="F36" s="955"/>
      <c r="G36" s="955"/>
      <c r="H36" s="955"/>
      <c r="I36" s="955"/>
      <c r="J36" s="955"/>
      <c r="K36" s="955"/>
      <c r="L36" s="955"/>
      <c r="M36" s="955"/>
      <c r="N36" s="955"/>
      <c r="O36" s="956"/>
      <c r="P36" s="954"/>
      <c r="Q36" s="955"/>
      <c r="R36" s="955"/>
      <c r="S36" s="955"/>
      <c r="T36" s="955"/>
      <c r="U36" s="955"/>
      <c r="V36" s="955"/>
      <c r="W36" s="955"/>
      <c r="X36" s="955"/>
      <c r="Y36" s="955"/>
      <c r="Z36" s="955"/>
      <c r="AA36" s="955"/>
      <c r="AB36" s="955"/>
      <c r="AC36" s="955"/>
      <c r="AD36" s="955"/>
      <c r="AE36" s="955"/>
      <c r="AF36" s="955"/>
      <c r="AG36" s="956"/>
      <c r="AH36" s="33"/>
      <c r="AI36" s="53"/>
      <c r="AJ36" s="53"/>
      <c r="AK36" s="53"/>
    </row>
    <row r="37" spans="1:37" ht="14.4" x14ac:dyDescent="0.2">
      <c r="A37" s="10"/>
      <c r="B37" s="10"/>
      <c r="C37" s="10"/>
      <c r="D37" s="12"/>
      <c r="E37" s="951" t="str">
        <f>IF(ISBLANK('一括記入シート（最初）'!$C$37),"",'一括記入シート（最初）'!$C$37)</f>
        <v/>
      </c>
      <c r="F37" s="952"/>
      <c r="G37" s="952"/>
      <c r="H37" s="952"/>
      <c r="I37" s="952"/>
      <c r="J37" s="952"/>
      <c r="K37" s="952"/>
      <c r="L37" s="952"/>
      <c r="M37" s="952"/>
      <c r="N37" s="952"/>
      <c r="O37" s="953"/>
      <c r="P37" s="951" t="str">
        <f>IF(ISBLANK('一括記入シート（最初）'!$E$37),"",'一括記入シート（最初）'!$E$37)</f>
        <v/>
      </c>
      <c r="Q37" s="952"/>
      <c r="R37" s="952"/>
      <c r="S37" s="952"/>
      <c r="T37" s="952"/>
      <c r="U37" s="952"/>
      <c r="V37" s="952"/>
      <c r="W37" s="952"/>
      <c r="X37" s="952"/>
      <c r="Y37" s="952"/>
      <c r="Z37" s="952"/>
      <c r="AA37" s="952"/>
      <c r="AB37" s="952"/>
      <c r="AC37" s="952"/>
      <c r="AD37" s="952"/>
      <c r="AE37" s="952"/>
      <c r="AF37" s="952"/>
      <c r="AG37" s="953"/>
      <c r="AH37" s="33"/>
      <c r="AI37" s="53"/>
      <c r="AJ37" s="53"/>
      <c r="AK37" s="53"/>
    </row>
    <row r="38" spans="1:37" ht="14.4" x14ac:dyDescent="0.2">
      <c r="A38" s="10"/>
      <c r="B38" s="10"/>
      <c r="C38" s="10"/>
      <c r="D38" s="12"/>
      <c r="E38" s="954"/>
      <c r="F38" s="955"/>
      <c r="G38" s="955"/>
      <c r="H38" s="955"/>
      <c r="I38" s="955"/>
      <c r="J38" s="955"/>
      <c r="K38" s="955"/>
      <c r="L38" s="955"/>
      <c r="M38" s="955"/>
      <c r="N38" s="955"/>
      <c r="O38" s="956"/>
      <c r="P38" s="954"/>
      <c r="Q38" s="955"/>
      <c r="R38" s="955"/>
      <c r="S38" s="955"/>
      <c r="T38" s="955"/>
      <c r="U38" s="955"/>
      <c r="V38" s="955"/>
      <c r="W38" s="955"/>
      <c r="X38" s="955"/>
      <c r="Y38" s="955"/>
      <c r="Z38" s="955"/>
      <c r="AA38" s="955"/>
      <c r="AB38" s="955"/>
      <c r="AC38" s="955"/>
      <c r="AD38" s="955"/>
      <c r="AE38" s="955"/>
      <c r="AF38" s="955"/>
      <c r="AG38" s="956"/>
      <c r="AH38" s="33"/>
      <c r="AI38" s="53"/>
      <c r="AJ38" s="53"/>
      <c r="AK38" s="53"/>
    </row>
    <row r="39" spans="1:37" ht="14.4" x14ac:dyDescent="0.2">
      <c r="A39" s="10"/>
      <c r="B39" s="10"/>
      <c r="C39" s="10"/>
      <c r="D39" s="12"/>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33"/>
      <c r="AI39" s="53"/>
      <c r="AJ39" s="53"/>
      <c r="AK39" s="53"/>
    </row>
    <row r="40" spans="1:37" ht="14.4" x14ac:dyDescent="0.2">
      <c r="A40" s="2"/>
      <c r="B40" s="2"/>
      <c r="C40" s="2"/>
      <c r="D40" s="11"/>
      <c r="AH40" s="33"/>
    </row>
    <row r="41" spans="1:37" x14ac:dyDescent="0.2">
      <c r="A41" s="2"/>
      <c r="B41" s="2"/>
      <c r="C41" s="2"/>
      <c r="D41" s="11"/>
      <c r="O41" s="957" t="s">
        <v>499</v>
      </c>
      <c r="P41" s="958"/>
      <c r="Q41" s="958"/>
      <c r="R41" s="958"/>
      <c r="S41" s="958" t="s">
        <v>500</v>
      </c>
      <c r="T41" s="958"/>
      <c r="U41" s="958"/>
      <c r="V41" s="958"/>
      <c r="W41" s="958" t="s">
        <v>277</v>
      </c>
      <c r="X41" s="958"/>
      <c r="Y41" s="958"/>
      <c r="Z41" s="958"/>
      <c r="AA41" s="958" t="s">
        <v>292</v>
      </c>
      <c r="AB41" s="958"/>
      <c r="AC41" s="958"/>
      <c r="AD41" s="958"/>
      <c r="AE41" s="958" t="s">
        <v>278</v>
      </c>
      <c r="AF41" s="958"/>
      <c r="AG41" s="958"/>
      <c r="AH41" s="958"/>
    </row>
    <row r="42" spans="1:37" x14ac:dyDescent="0.2">
      <c r="A42" s="2"/>
      <c r="B42" s="2"/>
      <c r="C42" s="2"/>
      <c r="D42" s="11"/>
      <c r="O42" s="958"/>
      <c r="P42" s="958"/>
      <c r="Q42" s="958"/>
      <c r="R42" s="958"/>
      <c r="S42" s="958"/>
      <c r="T42" s="958"/>
      <c r="U42" s="958"/>
      <c r="V42" s="958"/>
      <c r="W42" s="958"/>
      <c r="X42" s="958"/>
      <c r="Y42" s="958"/>
      <c r="Z42" s="958"/>
      <c r="AA42" s="958"/>
      <c r="AB42" s="958"/>
      <c r="AC42" s="958"/>
      <c r="AD42" s="958"/>
      <c r="AE42" s="958"/>
      <c r="AF42" s="958"/>
      <c r="AG42" s="958"/>
      <c r="AH42" s="958"/>
    </row>
    <row r="43" spans="1:37" ht="14.25" customHeight="1" x14ac:dyDescent="0.2">
      <c r="A43" s="2"/>
      <c r="B43" s="2"/>
      <c r="C43" s="2"/>
      <c r="D43" s="11"/>
      <c r="O43" s="959"/>
      <c r="P43" s="959"/>
      <c r="Q43" s="959"/>
      <c r="R43" s="959"/>
      <c r="S43" s="959"/>
      <c r="T43" s="959"/>
      <c r="U43" s="959"/>
      <c r="V43" s="959"/>
      <c r="W43" s="959"/>
      <c r="X43" s="959"/>
      <c r="Y43" s="959"/>
      <c r="Z43" s="959"/>
      <c r="AA43" s="959"/>
      <c r="AB43" s="959"/>
      <c r="AC43" s="959"/>
      <c r="AD43" s="959"/>
      <c r="AE43" s="959"/>
      <c r="AF43" s="959"/>
      <c r="AG43" s="959"/>
      <c r="AH43" s="959"/>
    </row>
    <row r="44" spans="1:37" ht="14.25" customHeight="1" x14ac:dyDescent="0.2">
      <c r="A44" s="2"/>
      <c r="B44" s="2"/>
      <c r="C44" s="2"/>
      <c r="D44" s="11"/>
      <c r="E44" s="949" t="s">
        <v>101</v>
      </c>
      <c r="F44" s="949"/>
      <c r="G44" s="949"/>
      <c r="H44" s="949"/>
      <c r="I44" s="949"/>
      <c r="J44" s="949"/>
      <c r="K44" s="949"/>
      <c r="L44" s="116"/>
      <c r="M44" s="116"/>
      <c r="N44" s="116"/>
      <c r="O44" s="959"/>
      <c r="P44" s="959"/>
      <c r="Q44" s="959"/>
      <c r="R44" s="959"/>
      <c r="S44" s="959"/>
      <c r="T44" s="959"/>
      <c r="U44" s="959"/>
      <c r="V44" s="959"/>
      <c r="W44" s="959"/>
      <c r="X44" s="959"/>
      <c r="Y44" s="959"/>
      <c r="Z44" s="959"/>
      <c r="AA44" s="959"/>
      <c r="AB44" s="959"/>
      <c r="AC44" s="959"/>
      <c r="AD44" s="959"/>
      <c r="AE44" s="959"/>
      <c r="AF44" s="959"/>
      <c r="AG44" s="959"/>
      <c r="AH44" s="959"/>
    </row>
    <row r="45" spans="1:37" ht="14.25" customHeight="1" x14ac:dyDescent="0.2">
      <c r="A45" s="2"/>
      <c r="B45" s="2"/>
      <c r="C45" s="2"/>
      <c r="D45" s="11"/>
      <c r="E45" s="949"/>
      <c r="F45" s="949"/>
      <c r="G45" s="949"/>
      <c r="H45" s="949"/>
      <c r="I45" s="949"/>
      <c r="J45" s="949"/>
      <c r="K45" s="949"/>
      <c r="L45" s="116"/>
      <c r="M45" s="116"/>
      <c r="N45" s="116"/>
      <c r="O45" s="959"/>
      <c r="P45" s="959"/>
      <c r="Q45" s="959"/>
      <c r="R45" s="959"/>
      <c r="S45" s="959"/>
      <c r="T45" s="959"/>
      <c r="U45" s="959"/>
      <c r="V45" s="959"/>
      <c r="W45" s="959"/>
      <c r="X45" s="959"/>
      <c r="Y45" s="959"/>
      <c r="Z45" s="959"/>
      <c r="AA45" s="959"/>
      <c r="AB45" s="959"/>
      <c r="AC45" s="959"/>
      <c r="AD45" s="959"/>
      <c r="AE45" s="959"/>
      <c r="AF45" s="959"/>
      <c r="AG45" s="959"/>
      <c r="AH45" s="959"/>
    </row>
    <row r="46" spans="1:37" ht="13.5" customHeight="1" x14ac:dyDescent="0.2">
      <c r="A46" s="2"/>
      <c r="B46" s="2"/>
      <c r="C46" s="2"/>
      <c r="D46" s="11"/>
      <c r="E46" s="950"/>
      <c r="F46" s="950"/>
      <c r="G46" s="950"/>
      <c r="H46" s="950"/>
      <c r="I46" s="950"/>
      <c r="J46" s="950"/>
      <c r="K46" s="950"/>
      <c r="L46" s="117"/>
      <c r="M46" s="117"/>
      <c r="N46" s="117"/>
      <c r="O46" s="959"/>
      <c r="P46" s="959"/>
      <c r="Q46" s="959"/>
      <c r="R46" s="959"/>
      <c r="S46" s="959"/>
      <c r="T46" s="959"/>
      <c r="U46" s="959"/>
      <c r="V46" s="959"/>
      <c r="W46" s="959"/>
      <c r="X46" s="959"/>
      <c r="Y46" s="959"/>
      <c r="Z46" s="959"/>
      <c r="AA46" s="959"/>
      <c r="AB46" s="959"/>
      <c r="AC46" s="959"/>
      <c r="AD46" s="959"/>
      <c r="AE46" s="959"/>
      <c r="AF46" s="959"/>
      <c r="AG46" s="959"/>
      <c r="AH46" s="959"/>
    </row>
    <row r="47" spans="1:37" ht="13.5" customHeight="1" x14ac:dyDescent="0.2">
      <c r="A47" s="2"/>
      <c r="B47" s="2"/>
      <c r="C47" s="2"/>
      <c r="D47" s="11"/>
      <c r="E47" s="961"/>
      <c r="F47" s="961"/>
      <c r="G47" s="961"/>
      <c r="H47" s="961"/>
      <c r="I47" s="961"/>
      <c r="J47" s="961"/>
      <c r="K47" s="961"/>
      <c r="L47" s="961"/>
      <c r="M47" s="961"/>
      <c r="N47" s="961"/>
      <c r="O47" s="962"/>
      <c r="P47" s="962"/>
      <c r="Q47" s="962"/>
      <c r="R47" s="962"/>
      <c r="S47" s="962"/>
      <c r="T47" s="962"/>
      <c r="U47" s="962"/>
      <c r="V47" s="962"/>
      <c r="W47" s="962"/>
      <c r="X47" s="962"/>
      <c r="Y47" s="962"/>
      <c r="Z47" s="962"/>
      <c r="AA47" s="962"/>
      <c r="AB47" s="963"/>
      <c r="AC47" s="963"/>
      <c r="AE47" s="34"/>
      <c r="AF47" s="34"/>
      <c r="AG47" s="34"/>
      <c r="AH47" s="34"/>
    </row>
    <row r="48" spans="1:37" ht="13.5" customHeight="1" x14ac:dyDescent="0.2">
      <c r="A48" s="2"/>
      <c r="B48" s="2"/>
      <c r="C48" s="2"/>
      <c r="D48" s="11"/>
      <c r="E48" s="962"/>
      <c r="F48" s="962"/>
      <c r="G48" s="962"/>
      <c r="H48" s="962"/>
      <c r="I48" s="962"/>
      <c r="J48" s="962"/>
      <c r="K48" s="962"/>
      <c r="L48" s="962"/>
      <c r="M48" s="962"/>
      <c r="N48" s="962"/>
      <c r="O48" s="962"/>
      <c r="P48" s="962"/>
      <c r="Q48" s="962"/>
      <c r="R48" s="962"/>
      <c r="S48" s="962"/>
      <c r="T48" s="962"/>
      <c r="U48" s="962"/>
      <c r="V48" s="962"/>
      <c r="W48" s="962"/>
      <c r="X48" s="962"/>
      <c r="Y48" s="962"/>
      <c r="Z48" s="962"/>
      <c r="AA48" s="962"/>
      <c r="AB48" s="963"/>
      <c r="AC48" s="963"/>
      <c r="AE48" s="966" t="s">
        <v>276</v>
      </c>
      <c r="AF48" s="967"/>
      <c r="AG48" s="967"/>
      <c r="AH48" s="968"/>
    </row>
    <row r="49" spans="1:41" x14ac:dyDescent="0.2">
      <c r="A49" s="2"/>
      <c r="B49" s="2"/>
      <c r="C49" s="2"/>
      <c r="D49" s="11"/>
      <c r="E49" s="964"/>
      <c r="F49" s="964"/>
      <c r="G49" s="964"/>
      <c r="H49" s="964"/>
      <c r="I49" s="964"/>
      <c r="J49" s="964"/>
      <c r="K49" s="964"/>
      <c r="L49" s="964"/>
      <c r="M49" s="964"/>
      <c r="N49" s="964"/>
      <c r="O49" s="964"/>
      <c r="P49" s="964"/>
      <c r="Q49" s="964"/>
      <c r="R49" s="964"/>
      <c r="S49" s="964"/>
      <c r="T49" s="964"/>
      <c r="U49" s="964"/>
      <c r="V49" s="964"/>
      <c r="W49" s="964"/>
      <c r="X49" s="964"/>
      <c r="Y49" s="964"/>
      <c r="Z49" s="964"/>
      <c r="AA49" s="964"/>
      <c r="AB49" s="965"/>
      <c r="AC49" s="965"/>
      <c r="AE49" s="969"/>
      <c r="AF49" s="970"/>
      <c r="AG49" s="970"/>
      <c r="AH49" s="971"/>
    </row>
    <row r="50" spans="1:41" x14ac:dyDescent="0.2">
      <c r="D50" s="4"/>
      <c r="E50" s="961"/>
      <c r="F50" s="961"/>
      <c r="G50" s="961"/>
      <c r="H50" s="961"/>
      <c r="I50" s="961"/>
      <c r="J50" s="961"/>
      <c r="K50" s="961"/>
      <c r="L50" s="961"/>
      <c r="M50" s="961"/>
      <c r="N50" s="961"/>
      <c r="O50" s="961"/>
      <c r="P50" s="961"/>
      <c r="Q50" s="961"/>
      <c r="R50" s="961"/>
      <c r="S50" s="961"/>
      <c r="T50" s="961"/>
      <c r="U50" s="961"/>
      <c r="V50" s="961"/>
      <c r="W50" s="961"/>
      <c r="X50" s="961"/>
      <c r="Y50" s="961"/>
      <c r="Z50" s="961"/>
      <c r="AA50" s="961"/>
      <c r="AB50" s="972"/>
      <c r="AC50" s="972"/>
      <c r="AE50" s="11"/>
      <c r="AF50" s="2"/>
      <c r="AG50" s="2"/>
      <c r="AH50" s="115"/>
    </row>
    <row r="51" spans="1:41" x14ac:dyDescent="0.2">
      <c r="D51" s="4"/>
      <c r="E51" s="962"/>
      <c r="F51" s="962"/>
      <c r="G51" s="962"/>
      <c r="H51" s="962"/>
      <c r="I51" s="962"/>
      <c r="J51" s="962"/>
      <c r="K51" s="962"/>
      <c r="L51" s="962"/>
      <c r="M51" s="962"/>
      <c r="N51" s="962"/>
      <c r="O51" s="962"/>
      <c r="P51" s="962"/>
      <c r="Q51" s="962"/>
      <c r="R51" s="962"/>
      <c r="S51" s="962"/>
      <c r="T51" s="962"/>
      <c r="U51" s="962"/>
      <c r="V51" s="962"/>
      <c r="W51" s="962"/>
      <c r="X51" s="962"/>
      <c r="Y51" s="962"/>
      <c r="Z51" s="962"/>
      <c r="AA51" s="962"/>
      <c r="AB51" s="963"/>
      <c r="AC51" s="963"/>
      <c r="AE51" s="11"/>
      <c r="AF51" s="2"/>
      <c r="AG51" s="2"/>
      <c r="AH51" s="115"/>
    </row>
    <row r="52" spans="1:41" x14ac:dyDescent="0.2">
      <c r="D52" s="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5"/>
      <c r="AC52" s="965"/>
      <c r="AD52" s="2"/>
      <c r="AE52" s="11"/>
      <c r="AF52" s="2"/>
      <c r="AG52" s="2"/>
      <c r="AH52" s="115"/>
      <c r="AI52" s="54"/>
    </row>
    <row r="53" spans="1:41" x14ac:dyDescent="0.2">
      <c r="D53" s="4"/>
      <c r="AE53" s="118"/>
      <c r="AF53" s="119"/>
      <c r="AG53" s="119"/>
      <c r="AH53" s="120"/>
    </row>
    <row r="54" spans="1:41" x14ac:dyDescent="0.2">
      <c r="D54" s="4"/>
      <c r="Z54" s="973" t="s">
        <v>440</v>
      </c>
      <c r="AA54" s="974"/>
      <c r="AB54" s="974"/>
      <c r="AC54" s="974"/>
      <c r="AD54" s="974"/>
      <c r="AE54" s="974"/>
      <c r="AF54" s="974"/>
      <c r="AG54" s="974"/>
      <c r="AH54" s="975"/>
    </row>
    <row r="55" spans="1:41" x14ac:dyDescent="0.2">
      <c r="D55" s="5"/>
      <c r="E55" s="6"/>
      <c r="F55" s="6"/>
      <c r="G55" s="6"/>
      <c r="H55" s="6"/>
      <c r="I55" s="6"/>
      <c r="J55" s="6"/>
      <c r="K55" s="6"/>
      <c r="L55" s="6"/>
      <c r="M55" s="6"/>
      <c r="N55" s="6"/>
      <c r="O55" s="6"/>
      <c r="P55" s="6"/>
      <c r="Q55" s="6"/>
      <c r="R55" s="6"/>
      <c r="S55" s="6"/>
      <c r="T55" s="6"/>
      <c r="U55" s="6"/>
      <c r="V55" s="6"/>
      <c r="W55" s="6"/>
      <c r="X55" s="6"/>
      <c r="Y55" s="6"/>
      <c r="Z55" s="976"/>
      <c r="AA55" s="977"/>
      <c r="AB55" s="977"/>
      <c r="AC55" s="977"/>
      <c r="AD55" s="977"/>
      <c r="AE55" s="977"/>
      <c r="AF55" s="977"/>
      <c r="AG55" s="977"/>
      <c r="AH55" s="978"/>
    </row>
    <row r="56" spans="1:41" ht="13.5" customHeight="1" x14ac:dyDescent="0.2">
      <c r="D56" s="979" t="s">
        <v>406</v>
      </c>
      <c r="E56" s="980"/>
      <c r="F56" s="980"/>
      <c r="G56" s="980"/>
      <c r="H56" s="980"/>
      <c r="I56" s="980"/>
      <c r="J56" s="980"/>
      <c r="K56" s="980"/>
      <c r="L56" s="980"/>
      <c r="M56" s="980"/>
      <c r="N56" s="980"/>
      <c r="O56" s="980"/>
      <c r="P56" s="980"/>
      <c r="Q56" s="980"/>
      <c r="R56" s="980"/>
      <c r="S56" s="980"/>
      <c r="T56" s="980"/>
      <c r="U56" s="980"/>
      <c r="V56" s="980"/>
      <c r="W56" s="980"/>
      <c r="X56" s="980"/>
      <c r="Y56" s="981"/>
      <c r="Z56" s="988" t="str">
        <f>IF(ISBLANK('一括記入シート（最初）'!$E$14),"",'一括記入シート（最初）'!$E$14)</f>
        <v>〇〇水土里会</v>
      </c>
      <c r="AA56" s="989"/>
      <c r="AB56" s="989"/>
      <c r="AC56" s="989"/>
      <c r="AD56" s="989"/>
      <c r="AE56" s="989"/>
      <c r="AF56" s="989"/>
      <c r="AG56" s="989"/>
      <c r="AH56" s="990"/>
      <c r="AI56" s="339" t="s">
        <v>467</v>
      </c>
      <c r="AJ56" s="340"/>
      <c r="AK56" s="340"/>
      <c r="AL56" s="340"/>
      <c r="AM56" s="340"/>
      <c r="AN56" s="340"/>
      <c r="AO56" s="340"/>
    </row>
    <row r="57" spans="1:41" x14ac:dyDescent="0.2">
      <c r="D57" s="982"/>
      <c r="E57" s="983"/>
      <c r="F57" s="983"/>
      <c r="G57" s="983"/>
      <c r="H57" s="983"/>
      <c r="I57" s="983"/>
      <c r="J57" s="983"/>
      <c r="K57" s="983"/>
      <c r="L57" s="983"/>
      <c r="M57" s="983"/>
      <c r="N57" s="983"/>
      <c r="O57" s="983"/>
      <c r="P57" s="983"/>
      <c r="Q57" s="983"/>
      <c r="R57" s="983"/>
      <c r="S57" s="983"/>
      <c r="T57" s="983"/>
      <c r="U57" s="983"/>
      <c r="V57" s="983"/>
      <c r="W57" s="983"/>
      <c r="X57" s="983"/>
      <c r="Y57" s="984"/>
      <c r="Z57" s="991"/>
      <c r="AA57" s="992"/>
      <c r="AB57" s="992"/>
      <c r="AC57" s="992"/>
      <c r="AD57" s="992"/>
      <c r="AE57" s="992"/>
      <c r="AF57" s="992"/>
      <c r="AG57" s="992"/>
      <c r="AH57" s="993"/>
    </row>
    <row r="58" spans="1:41" ht="9.75" customHeight="1" x14ac:dyDescent="0.2">
      <c r="D58" s="982"/>
      <c r="E58" s="983"/>
      <c r="F58" s="983"/>
      <c r="G58" s="983"/>
      <c r="H58" s="983"/>
      <c r="I58" s="983"/>
      <c r="J58" s="983"/>
      <c r="K58" s="983"/>
      <c r="L58" s="983"/>
      <c r="M58" s="983"/>
      <c r="N58" s="983"/>
      <c r="O58" s="983"/>
      <c r="P58" s="983"/>
      <c r="Q58" s="983"/>
      <c r="R58" s="983"/>
      <c r="S58" s="983"/>
      <c r="T58" s="983"/>
      <c r="U58" s="983"/>
      <c r="V58" s="983"/>
      <c r="W58" s="983"/>
      <c r="X58" s="983"/>
      <c r="Y58" s="984"/>
      <c r="Z58" s="991"/>
      <c r="AA58" s="992"/>
      <c r="AB58" s="992"/>
      <c r="AC58" s="992"/>
      <c r="AD58" s="992"/>
      <c r="AE58" s="992"/>
      <c r="AF58" s="992"/>
      <c r="AG58" s="992"/>
      <c r="AH58" s="993"/>
    </row>
    <row r="59" spans="1:41" ht="24.6" customHeight="1" x14ac:dyDescent="0.2">
      <c r="D59" s="985"/>
      <c r="E59" s="986"/>
      <c r="F59" s="986"/>
      <c r="G59" s="986"/>
      <c r="H59" s="986"/>
      <c r="I59" s="986"/>
      <c r="J59" s="986"/>
      <c r="K59" s="986"/>
      <c r="L59" s="986"/>
      <c r="M59" s="986"/>
      <c r="N59" s="986"/>
      <c r="O59" s="986"/>
      <c r="P59" s="986"/>
      <c r="Q59" s="986"/>
      <c r="R59" s="986"/>
      <c r="S59" s="986"/>
      <c r="T59" s="986"/>
      <c r="U59" s="986"/>
      <c r="V59" s="986"/>
      <c r="W59" s="986"/>
      <c r="X59" s="986"/>
      <c r="Y59" s="987"/>
      <c r="Z59" s="994"/>
      <c r="AA59" s="995"/>
      <c r="AB59" s="995"/>
      <c r="AC59" s="995"/>
      <c r="AD59" s="995"/>
      <c r="AE59" s="995"/>
      <c r="AF59" s="995"/>
      <c r="AG59" s="995"/>
      <c r="AH59" s="996"/>
      <c r="AI59" s="339" t="s">
        <v>516</v>
      </c>
      <c r="AJ59" s="340"/>
      <c r="AK59" s="340"/>
      <c r="AL59" s="340"/>
      <c r="AM59" s="340"/>
    </row>
    <row r="60" spans="1:41"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row>
    <row r="61" spans="1:41" x14ac:dyDescent="0.2">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960" t="s">
        <v>104</v>
      </c>
      <c r="AA61" s="960"/>
      <c r="AB61" s="960"/>
      <c r="AC61" s="960"/>
      <c r="AD61" s="960"/>
      <c r="AE61" s="960"/>
      <c r="AF61" s="960"/>
      <c r="AG61" s="960"/>
      <c r="AH61" s="960"/>
    </row>
    <row r="62" spans="1:41" x14ac:dyDescent="0.2">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row>
    <row r="63" spans="1:41" x14ac:dyDescent="0.2">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848" t="s">
        <v>105</v>
      </c>
      <c r="AA63" s="848"/>
      <c r="AB63" s="848"/>
      <c r="AC63" s="848"/>
      <c r="AD63" s="848"/>
      <c r="AE63" s="848"/>
      <c r="AF63" s="848"/>
      <c r="AG63" s="848"/>
      <c r="AH63" s="848"/>
    </row>
  </sheetData>
  <mergeCells count="65">
    <mergeCell ref="AJ23:AQ24"/>
    <mergeCell ref="AI10:AP11"/>
    <mergeCell ref="T13:AH16"/>
    <mergeCell ref="E25:L27"/>
    <mergeCell ref="M25:P27"/>
    <mergeCell ref="D9:I12"/>
    <mergeCell ref="J9:AD12"/>
    <mergeCell ref="J5:R7"/>
    <mergeCell ref="S5:V8"/>
    <mergeCell ref="K8:Q8"/>
    <mergeCell ref="Z61:AH61"/>
    <mergeCell ref="Z63:AH63"/>
    <mergeCell ref="E47:AC49"/>
    <mergeCell ref="AE48:AH49"/>
    <mergeCell ref="E50:AC52"/>
    <mergeCell ref="Z54:AH55"/>
    <mergeCell ref="D56:Y59"/>
    <mergeCell ref="Z56:AH59"/>
    <mergeCell ref="E44:K46"/>
    <mergeCell ref="E35:O36"/>
    <mergeCell ref="P35:AG36"/>
    <mergeCell ref="E37:O38"/>
    <mergeCell ref="P37:AG38"/>
    <mergeCell ref="O41:R42"/>
    <mergeCell ref="S41:V42"/>
    <mergeCell ref="W41:Z42"/>
    <mergeCell ref="AA41:AD42"/>
    <mergeCell ref="AE41:AH42"/>
    <mergeCell ref="O43:R46"/>
    <mergeCell ref="S43:V46"/>
    <mergeCell ref="W43:Z46"/>
    <mergeCell ref="AA43:AD46"/>
    <mergeCell ref="AE43:AH46"/>
    <mergeCell ref="E29:O30"/>
    <mergeCell ref="P29:AG30"/>
    <mergeCell ref="E31:O32"/>
    <mergeCell ref="P31:AG32"/>
    <mergeCell ref="E33:O34"/>
    <mergeCell ref="P33:AG34"/>
    <mergeCell ref="P28:AG28"/>
    <mergeCell ref="Z21:AH24"/>
    <mergeCell ref="Q26:W26"/>
    <mergeCell ref="X26:AD26"/>
    <mergeCell ref="E28:O28"/>
    <mergeCell ref="D21:G24"/>
    <mergeCell ref="Q21:T24"/>
    <mergeCell ref="H21:K24"/>
    <mergeCell ref="L21:P24"/>
    <mergeCell ref="U21:Y24"/>
    <mergeCell ref="AI1:AT8"/>
    <mergeCell ref="J13:S16"/>
    <mergeCell ref="D13:I16"/>
    <mergeCell ref="D17:G20"/>
    <mergeCell ref="H17:K20"/>
    <mergeCell ref="L17:P20"/>
    <mergeCell ref="Q17:T18"/>
    <mergeCell ref="Q19:T20"/>
    <mergeCell ref="D1:AH2"/>
    <mergeCell ref="D3:AH4"/>
    <mergeCell ref="W6:AD7"/>
    <mergeCell ref="U18:Y18"/>
    <mergeCell ref="U19:Y19"/>
    <mergeCell ref="Z17:AH20"/>
    <mergeCell ref="D5:I8"/>
    <mergeCell ref="AE5:AH12"/>
  </mergeCells>
  <phoneticPr fontId="43"/>
  <hyperlinks>
    <hyperlink ref="Z61:AH61" location="関係書類一覧表!Print_Area" display="関係書類一覧表!Print_Area" xr:uid="{196DA920-50AB-4230-A9F2-7E543DD9616C}"/>
    <hyperlink ref="Z63:AH63" location="'一括記入シート（最初に記入してください）'!A1" display="'一括記入シート（最初に記入してください）'!A1" xr:uid="{AC1CDD40-56A8-418B-AD75-DC6CDAF26BBC}"/>
  </hyperlinks>
  <pageMargins left="0.59027777777777779" right="0.19652777777777777" top="0.59027777777777779" bottom="0.39374999999999999" header="0.51180555555555562" footer="0.51180555555555562"/>
  <pageSetup paperSize="9" scale="99" firstPageNumber="4294963191"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045E-A76B-4398-A440-1F79F00889B7}">
  <sheetPr>
    <tabColor indexed="13"/>
  </sheetPr>
  <dimension ref="B1:P36"/>
  <sheetViews>
    <sheetView topLeftCell="A8" workbookViewId="0">
      <selection activeCell="M31" sqref="M31"/>
    </sheetView>
  </sheetViews>
  <sheetFormatPr defaultRowHeight="13.2" x14ac:dyDescent="0.2"/>
  <cols>
    <col min="1" max="1" width="7.33203125" customWidth="1"/>
    <col min="2" max="2" width="7.109375" customWidth="1"/>
    <col min="3" max="16" width="8.88671875" customWidth="1"/>
  </cols>
  <sheetData>
    <row r="1" spans="2:16" ht="15.9" customHeight="1" x14ac:dyDescent="0.2">
      <c r="B1" s="420"/>
      <c r="C1" s="400"/>
      <c r="D1" s="400"/>
      <c r="E1" s="400"/>
      <c r="F1" s="400"/>
      <c r="G1" s="400"/>
      <c r="H1" s="400"/>
      <c r="I1" s="400"/>
      <c r="J1" s="400"/>
      <c r="K1" s="400"/>
      <c r="L1" s="400"/>
      <c r="M1" s="400"/>
      <c r="N1" s="400"/>
      <c r="O1" s="400"/>
      <c r="P1" s="401"/>
    </row>
    <row r="2" spans="2:16" ht="15.9" customHeight="1" x14ac:dyDescent="0.2">
      <c r="B2" s="405"/>
      <c r="P2" s="403"/>
    </row>
    <row r="3" spans="2:16" ht="15.9" customHeight="1" x14ac:dyDescent="0.2">
      <c r="B3" s="405"/>
      <c r="C3" s="1044" t="str">
        <f>IF(ISBLANK('一括記入シート（最初）'!C13),"令和○○年度",'一括記入シート（最初）'!C13)</f>
        <v>令和　6　年度</v>
      </c>
      <c r="D3" s="1044"/>
      <c r="E3" s="1044"/>
      <c r="F3" s="1044"/>
      <c r="G3" s="1044"/>
      <c r="H3" s="1044"/>
      <c r="I3" s="1044"/>
      <c r="J3" s="1044"/>
      <c r="K3" s="1044"/>
      <c r="L3" s="1044"/>
      <c r="P3" s="403"/>
    </row>
    <row r="4" spans="2:16" ht="15.9" customHeight="1" x14ac:dyDescent="0.2">
      <c r="B4" s="405"/>
      <c r="P4" s="403"/>
    </row>
    <row r="5" spans="2:16" ht="15.9" customHeight="1" x14ac:dyDescent="0.2">
      <c r="B5" s="405"/>
      <c r="C5" s="1044" t="s">
        <v>939</v>
      </c>
      <c r="D5" s="1044"/>
      <c r="E5" s="1044"/>
      <c r="F5" s="1044"/>
      <c r="G5" s="1044"/>
      <c r="H5" s="1044"/>
      <c r="I5" s="1044"/>
      <c r="J5" s="1044"/>
      <c r="K5" s="1044"/>
      <c r="L5" s="1044"/>
      <c r="P5" s="403"/>
    </row>
    <row r="6" spans="2:16" ht="15.9" customHeight="1" x14ac:dyDescent="0.2">
      <c r="B6" s="405"/>
      <c r="P6" s="403"/>
    </row>
    <row r="7" spans="2:16" ht="15.9" customHeight="1" x14ac:dyDescent="0.2">
      <c r="B7" s="405"/>
      <c r="C7" s="1044" t="str">
        <f>IF(ISBLANK('一括記入シート（最初）'!E14),"○○地区保全会",'一括記入シート（最初）'!E14)</f>
        <v>〇〇水土里会</v>
      </c>
      <c r="D7" s="1044"/>
      <c r="E7" s="1044"/>
      <c r="F7" s="1044"/>
      <c r="G7" s="1044" t="str">
        <f>IF(ISBLANK('一括記入シート（最初）'!C25),"○○水路工事",'一括記入シート（最初）'!C25)</f>
        <v>用水路更新工事</v>
      </c>
      <c r="H7" s="1044"/>
      <c r="I7" s="1044"/>
      <c r="J7" s="1044"/>
      <c r="K7" s="1044"/>
      <c r="L7" s="1044"/>
      <c r="P7" s="403"/>
    </row>
    <row r="8" spans="2:16" ht="15.9" customHeight="1" x14ac:dyDescent="0.2">
      <c r="B8" s="405"/>
      <c r="P8" s="403"/>
    </row>
    <row r="9" spans="2:16" ht="15.9" customHeight="1" x14ac:dyDescent="0.2">
      <c r="B9" s="405"/>
      <c r="C9" s="1044" t="s">
        <v>923</v>
      </c>
      <c r="D9" s="1044"/>
      <c r="E9" s="1044"/>
      <c r="F9" s="1044"/>
      <c r="P9" s="403"/>
    </row>
    <row r="10" spans="2:16" ht="15.9" customHeight="1" x14ac:dyDescent="0.2">
      <c r="B10" s="405"/>
      <c r="P10" s="403"/>
    </row>
    <row r="11" spans="2:16" ht="15.9" customHeight="1" x14ac:dyDescent="0.2">
      <c r="B11" s="405"/>
      <c r="C11" s="23" t="s">
        <v>924</v>
      </c>
      <c r="D11" s="1044" t="str">
        <f>IF(ISBLANK('一括記入シート（最初）'!C24),"○○市○○　○○地区",'一括記入シート（最初）'!C24)</f>
        <v>上田市〇〇（△△）</v>
      </c>
      <c r="E11" s="1044"/>
      <c r="F11" s="1044"/>
      <c r="G11" s="1044"/>
      <c r="P11" s="403"/>
    </row>
    <row r="12" spans="2:16" ht="15.9" customHeight="1" x14ac:dyDescent="0.2">
      <c r="B12" s="405"/>
      <c r="P12" s="403"/>
    </row>
    <row r="13" spans="2:16" ht="15.9" customHeight="1" x14ac:dyDescent="0.2">
      <c r="B13" s="405"/>
      <c r="C13" s="23" t="s">
        <v>93</v>
      </c>
      <c r="D13" s="1045" t="str">
        <f>IF(ISBLANK('一括記入シート（最初）'!C14),"○○地区保全会",'一括記入シート（最初）'!C14)</f>
        <v>上田市多面的機能広域協定運営委員会</v>
      </c>
      <c r="E13" s="1045"/>
      <c r="F13" s="1045"/>
      <c r="G13" s="1045"/>
      <c r="P13" s="403"/>
    </row>
    <row r="14" spans="2:16" ht="15.9" customHeight="1" x14ac:dyDescent="0.2">
      <c r="B14" s="405"/>
      <c r="P14" s="403"/>
    </row>
    <row r="15" spans="2:16" ht="15.9" customHeight="1" x14ac:dyDescent="0.2">
      <c r="B15" s="405"/>
      <c r="P15" s="403"/>
    </row>
    <row r="16" spans="2:16" ht="15.9" customHeight="1" x14ac:dyDescent="0.2">
      <c r="B16" s="405"/>
      <c r="P16" s="403"/>
    </row>
    <row r="17" spans="2:16" ht="15.9" customHeight="1" x14ac:dyDescent="0.2">
      <c r="B17" s="405"/>
      <c r="P17" s="403"/>
    </row>
    <row r="18" spans="2:16" ht="15.9" customHeight="1" x14ac:dyDescent="0.2">
      <c r="B18" s="405"/>
      <c r="P18" s="403"/>
    </row>
    <row r="19" spans="2:16" ht="15.9" customHeight="1" thickBot="1" x14ac:dyDescent="0.25">
      <c r="B19" s="405"/>
      <c r="P19" s="403"/>
    </row>
    <row r="20" spans="2:16" ht="15.9" customHeight="1" x14ac:dyDescent="0.2">
      <c r="B20" s="420"/>
      <c r="C20" s="400"/>
      <c r="D20" s="400"/>
      <c r="E20" s="400"/>
      <c r="F20" s="400"/>
      <c r="G20" s="400"/>
      <c r="H20" s="400"/>
      <c r="I20" s="400"/>
      <c r="J20" s="400"/>
      <c r="K20" s="400"/>
      <c r="L20" s="400"/>
      <c r="M20" s="400"/>
      <c r="N20" s="400"/>
      <c r="O20" s="400"/>
      <c r="P20" s="401"/>
    </row>
    <row r="21" spans="2:16" ht="15.9" customHeight="1" x14ac:dyDescent="0.2">
      <c r="B21" s="405"/>
      <c r="P21" s="403"/>
    </row>
    <row r="22" spans="2:16" ht="15.9" customHeight="1" x14ac:dyDescent="0.2">
      <c r="B22" s="405"/>
      <c r="C22" t="s">
        <v>925</v>
      </c>
      <c r="K22" s="421" t="s">
        <v>926</v>
      </c>
      <c r="L22" s="421" t="s">
        <v>927</v>
      </c>
      <c r="M22" s="421" t="s">
        <v>106</v>
      </c>
      <c r="N22" s="421" t="s">
        <v>928</v>
      </c>
      <c r="O22" s="421" t="s">
        <v>103</v>
      </c>
      <c r="P22" s="403"/>
    </row>
    <row r="23" spans="2:16" ht="15.9" customHeight="1" x14ac:dyDescent="0.2">
      <c r="B23" s="405"/>
      <c r="K23" s="959"/>
      <c r="L23" s="959"/>
      <c r="M23" s="959"/>
      <c r="N23" s="959"/>
      <c r="O23" s="959"/>
      <c r="P23" s="403"/>
    </row>
    <row r="24" spans="2:16" ht="15.9" customHeight="1" x14ac:dyDescent="0.2">
      <c r="B24" s="405"/>
      <c r="C24" s="1042" t="str">
        <f>IF(ISBLANK('一括記入シート（最初）'!C54),"",'一括記入シート（最初）'!C54)</f>
        <v>施工延長（全体の長さ又は数量）</v>
      </c>
      <c r="D24" s="1043"/>
      <c r="E24" s="1043"/>
      <c r="F24" s="1043"/>
      <c r="G24" s="1043"/>
      <c r="H24" s="1043"/>
      <c r="I24" s="1043"/>
      <c r="K24" s="959"/>
      <c r="L24" s="959"/>
      <c r="M24" s="959"/>
      <c r="N24" s="959"/>
      <c r="O24" s="959"/>
      <c r="P24" s="403"/>
    </row>
    <row r="25" spans="2:16" ht="15.9" customHeight="1" x14ac:dyDescent="0.2">
      <c r="B25" s="405"/>
      <c r="C25" s="1039" t="str">
        <f>IF(ISBLANK('一括記入シート（最初）'!C55),"",'一括記入シート（最初）'!C55)</f>
        <v/>
      </c>
      <c r="D25" s="1040"/>
      <c r="E25" s="1040"/>
      <c r="F25" s="1040"/>
      <c r="G25" s="1040"/>
      <c r="H25" s="1040"/>
      <c r="I25" s="1040"/>
      <c r="K25" s="959"/>
      <c r="L25" s="959"/>
      <c r="M25" s="959"/>
      <c r="N25" s="959"/>
      <c r="O25" s="959"/>
      <c r="P25" s="403"/>
    </row>
    <row r="26" spans="2:16" ht="15.9" customHeight="1" x14ac:dyDescent="0.2">
      <c r="B26" s="405"/>
      <c r="C26" s="1039" t="str">
        <f>IF(ISBLANK('一括記入シート（最初）'!C56),"",'一括記入シート（最初）'!C56)</f>
        <v/>
      </c>
      <c r="D26" s="1040"/>
      <c r="E26" s="1040"/>
      <c r="F26" s="1040"/>
      <c r="G26" s="1040"/>
      <c r="H26" s="1040"/>
      <c r="I26" s="1040"/>
      <c r="K26" s="959"/>
      <c r="L26" s="959"/>
      <c r="M26" s="959"/>
      <c r="N26" s="959"/>
      <c r="O26" s="959"/>
      <c r="P26" s="403"/>
    </row>
    <row r="27" spans="2:16" ht="15.9" customHeight="1" x14ac:dyDescent="0.2">
      <c r="B27" s="405"/>
      <c r="C27" s="1039" t="str">
        <f>IF(ISBLANK('一括記入シート（最初）'!C57),"",'一括記入シート（最初）'!C57)</f>
        <v/>
      </c>
      <c r="D27" s="1040"/>
      <c r="E27" s="1040"/>
      <c r="F27" s="1040"/>
      <c r="G27" s="1040"/>
      <c r="H27" s="1040"/>
      <c r="I27" s="1040"/>
      <c r="K27" t="s">
        <v>929</v>
      </c>
      <c r="P27" s="403"/>
    </row>
    <row r="28" spans="2:16" ht="15.9" customHeight="1" x14ac:dyDescent="0.2">
      <c r="B28" s="405"/>
      <c r="C28" s="1039" t="str">
        <f>IF(ISBLANK('一括記入シート（最初）'!C58),"",'一括記入シート（最初）'!C58)</f>
        <v/>
      </c>
      <c r="D28" s="1040"/>
      <c r="E28" s="1040"/>
      <c r="F28" s="1040"/>
      <c r="G28" s="1040"/>
      <c r="H28" s="1040"/>
      <c r="I28" s="1040"/>
      <c r="K28" s="1041" t="s">
        <v>930</v>
      </c>
      <c r="L28" s="1041"/>
      <c r="M28" s="422" t="s">
        <v>931</v>
      </c>
      <c r="N28" s="423"/>
      <c r="O28" s="423"/>
      <c r="P28" s="403"/>
    </row>
    <row r="29" spans="2:16" ht="15.9" customHeight="1" x14ac:dyDescent="0.2">
      <c r="B29" s="405"/>
      <c r="C29" s="1039" t="str">
        <f>IF(ISBLANK('一括記入シート（最初）'!C59),"",'一括記入シート（最初）'!C59)</f>
        <v/>
      </c>
      <c r="D29" s="1040"/>
      <c r="E29" s="1040"/>
      <c r="F29" s="1040"/>
      <c r="G29" s="1040"/>
      <c r="H29" s="1040"/>
      <c r="I29" s="1040"/>
      <c r="K29" s="1041" t="s">
        <v>932</v>
      </c>
      <c r="L29" s="1041"/>
      <c r="M29" s="6" t="str">
        <f>IF(ISBLANK('一括記入シート（最初）'!C25),"○○工事",'一括記入シート（最初）'!C25)</f>
        <v>用水路更新工事</v>
      </c>
      <c r="N29" s="423"/>
      <c r="O29" s="423"/>
      <c r="P29" s="403"/>
    </row>
    <row r="30" spans="2:16" ht="15.9" customHeight="1" x14ac:dyDescent="0.2">
      <c r="B30" s="405"/>
      <c r="C30" s="1039" t="str">
        <f>IF(ISBLANK('一括記入シート（最初）'!C60),"",'一括記入シート（最初）'!C60)</f>
        <v/>
      </c>
      <c r="D30" s="1040"/>
      <c r="E30" s="1040"/>
      <c r="F30" s="1040"/>
      <c r="G30" s="1040"/>
      <c r="H30" s="1040"/>
      <c r="I30" s="1040"/>
      <c r="K30" s="1041" t="s">
        <v>933</v>
      </c>
      <c r="L30" s="1041"/>
      <c r="M30" s="6" t="s">
        <v>934</v>
      </c>
      <c r="N30" s="423"/>
      <c r="O30" s="423"/>
      <c r="P30" s="403"/>
    </row>
    <row r="31" spans="2:16" ht="15.9" customHeight="1" x14ac:dyDescent="0.2">
      <c r="B31" s="405"/>
      <c r="C31" s="1039" t="str">
        <f>IF(ISBLANK('一括記入シート（最初）'!C61),"",'一括記入シート（最初）'!C61)</f>
        <v/>
      </c>
      <c r="D31" s="1040"/>
      <c r="E31" s="1040"/>
      <c r="F31" s="1040"/>
      <c r="G31" s="1040"/>
      <c r="H31" s="1040"/>
      <c r="I31" s="1040"/>
      <c r="K31" s="1041" t="s">
        <v>935</v>
      </c>
      <c r="L31" s="1041"/>
      <c r="M31" s="6" t="s">
        <v>936</v>
      </c>
      <c r="N31" s="423"/>
      <c r="O31" s="423"/>
      <c r="P31" s="403"/>
    </row>
    <row r="32" spans="2:16" ht="15.9" customHeight="1" x14ac:dyDescent="0.2">
      <c r="B32" s="405"/>
      <c r="C32" s="1039" t="str">
        <f>IF(ISBLANK('一括記入シート（最初）'!C62),"",'一括記入シート（最初）'!C62)</f>
        <v/>
      </c>
      <c r="D32" s="1040"/>
      <c r="E32" s="1040"/>
      <c r="F32" s="1040"/>
      <c r="G32" s="1040"/>
      <c r="H32" s="1040"/>
      <c r="I32" s="1040"/>
      <c r="K32" s="423"/>
      <c r="L32" s="423"/>
      <c r="M32" s="423"/>
      <c r="N32" s="423"/>
      <c r="O32" s="423"/>
      <c r="P32" s="403"/>
    </row>
    <row r="33" spans="2:16" ht="15.9" customHeight="1" x14ac:dyDescent="0.2">
      <c r="B33" s="405"/>
      <c r="C33" s="1039" t="str">
        <f>IF(ISBLANK('一括記入シート（最初）'!C63),"",'一括記入シート（最初）'!C63)</f>
        <v/>
      </c>
      <c r="D33" s="1040"/>
      <c r="E33" s="1040"/>
      <c r="F33" s="1040"/>
      <c r="G33" s="1040"/>
      <c r="H33" s="1040"/>
      <c r="I33" s="1040"/>
      <c r="K33" s="423"/>
      <c r="L33" s="423"/>
      <c r="M33" s="423"/>
      <c r="N33" s="423"/>
      <c r="O33" s="423"/>
      <c r="P33" s="403"/>
    </row>
    <row r="34" spans="2:16" ht="15.9" customHeight="1" x14ac:dyDescent="0.2">
      <c r="B34" s="405"/>
      <c r="C34" s="1039"/>
      <c r="D34" s="1040"/>
      <c r="E34" s="1040"/>
      <c r="F34" s="1040"/>
      <c r="G34" s="1040"/>
      <c r="H34" s="1040"/>
      <c r="I34" s="1040"/>
      <c r="K34" s="423"/>
      <c r="L34" s="423"/>
      <c r="M34" s="423"/>
      <c r="N34" s="423"/>
      <c r="O34" s="423"/>
      <c r="P34" s="403"/>
    </row>
    <row r="35" spans="2:16" ht="15.9" customHeight="1" x14ac:dyDescent="0.2">
      <c r="B35" s="405"/>
      <c r="C35" s="1039"/>
      <c r="D35" s="1040"/>
      <c r="E35" s="1040"/>
      <c r="F35" s="1040"/>
      <c r="G35" s="1040"/>
      <c r="H35" s="1040"/>
      <c r="I35" s="1040"/>
      <c r="K35" s="423"/>
      <c r="L35" s="423"/>
      <c r="M35" s="423"/>
      <c r="N35" s="423"/>
      <c r="O35" s="423"/>
      <c r="P35" s="403"/>
    </row>
    <row r="36" spans="2:16" ht="15.9" customHeight="1" thickBot="1" x14ac:dyDescent="0.25">
      <c r="B36" s="424"/>
      <c r="C36" s="425"/>
      <c r="D36" s="425"/>
      <c r="E36" s="425"/>
      <c r="F36" s="425"/>
      <c r="G36" s="425"/>
      <c r="H36" s="425"/>
      <c r="I36" s="425"/>
      <c r="J36" s="425"/>
      <c r="K36" s="425"/>
      <c r="L36" s="425"/>
      <c r="M36" s="425"/>
      <c r="N36" s="425"/>
      <c r="O36" s="425"/>
      <c r="P36" s="426"/>
    </row>
  </sheetData>
  <mergeCells count="28">
    <mergeCell ref="C3:L3"/>
    <mergeCell ref="C5:L5"/>
    <mergeCell ref="C7:F7"/>
    <mergeCell ref="G7:L7"/>
    <mergeCell ref="C9:F9"/>
    <mergeCell ref="D11:G11"/>
    <mergeCell ref="D13:G13"/>
    <mergeCell ref="K23:K26"/>
    <mergeCell ref="L23:L26"/>
    <mergeCell ref="M23:M26"/>
    <mergeCell ref="N23:N26"/>
    <mergeCell ref="O23:O26"/>
    <mergeCell ref="C24:I24"/>
    <mergeCell ref="C25:I25"/>
    <mergeCell ref="C26:I26"/>
    <mergeCell ref="C27:I27"/>
    <mergeCell ref="C28:I28"/>
    <mergeCell ref="K28:L28"/>
    <mergeCell ref="C29:I29"/>
    <mergeCell ref="K29:L29"/>
    <mergeCell ref="C33:I33"/>
    <mergeCell ref="C34:I34"/>
    <mergeCell ref="C35:I35"/>
    <mergeCell ref="C30:I30"/>
    <mergeCell ref="K30:L30"/>
    <mergeCell ref="C31:I31"/>
    <mergeCell ref="K31:L31"/>
    <mergeCell ref="C32:I32"/>
  </mergeCells>
  <phoneticPr fontId="43"/>
  <pageMargins left="0.31496062992125984" right="0.31496062992125984" top="0.55118110236220474" bottom="0.35433070866141736" header="0.31496062992125984" footer="0.31496062992125984"/>
  <pageSetup paperSize="9" orientation="landscape"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FA054-36AB-4C36-B1D7-D5E64D0E6013}">
  <sheetPr>
    <tabColor indexed="13"/>
  </sheetPr>
  <dimension ref="A1:AW157"/>
  <sheetViews>
    <sheetView topLeftCell="A26" workbookViewId="0">
      <selection activeCell="N60" sqref="N60:AH61"/>
    </sheetView>
  </sheetViews>
  <sheetFormatPr defaultRowHeight="13.2" x14ac:dyDescent="0.2"/>
  <cols>
    <col min="1" max="34" width="2.6640625" customWidth="1"/>
    <col min="35" max="35" width="2.6640625" style="52" customWidth="1"/>
    <col min="36" max="49" width="9" style="52" bestFit="1" customWidth="1"/>
  </cols>
  <sheetData>
    <row r="1" spans="1:45" x14ac:dyDescent="0.2">
      <c r="A1" t="s">
        <v>821</v>
      </c>
      <c r="AI1" s="339" t="s">
        <v>822</v>
      </c>
      <c r="AJ1" s="340"/>
      <c r="AK1" s="340"/>
    </row>
    <row r="2" spans="1:45" ht="13.2" customHeight="1" x14ac:dyDescent="0.2">
      <c r="A2" s="915" t="s">
        <v>857</v>
      </c>
      <c r="B2" s="915"/>
      <c r="C2" s="915"/>
      <c r="D2" s="915"/>
      <c r="E2" s="915"/>
      <c r="F2" s="915"/>
      <c r="G2" s="915"/>
      <c r="H2" s="915"/>
      <c r="I2" s="915"/>
      <c r="J2" s="915"/>
      <c r="K2" s="915"/>
      <c r="L2" s="915"/>
      <c r="M2" s="915"/>
      <c r="N2" s="915"/>
      <c r="O2" s="915"/>
      <c r="P2" s="915"/>
      <c r="Q2" s="915"/>
      <c r="R2" s="915"/>
      <c r="S2" s="915"/>
      <c r="T2" s="915"/>
      <c r="U2" s="915"/>
      <c r="V2" s="915"/>
      <c r="W2" s="915"/>
      <c r="X2" s="915"/>
      <c r="Y2" s="915"/>
      <c r="Z2" s="915"/>
      <c r="AA2" s="915"/>
      <c r="AB2" s="915"/>
      <c r="AC2" s="915"/>
      <c r="AD2" s="915"/>
      <c r="AE2" s="915"/>
      <c r="AF2" s="915"/>
      <c r="AG2" s="915"/>
      <c r="AH2" s="915"/>
      <c r="AI2" s="1110" t="s">
        <v>469</v>
      </c>
      <c r="AJ2" s="1110"/>
      <c r="AK2" s="1110"/>
      <c r="AL2" s="1110"/>
      <c r="AM2" s="1110"/>
      <c r="AN2" s="1110"/>
      <c r="AO2" s="1110"/>
      <c r="AP2" s="1110"/>
      <c r="AQ2" s="1110"/>
      <c r="AR2" s="1110"/>
      <c r="AS2" s="1110"/>
    </row>
    <row r="3" spans="1:45" ht="13.2" customHeight="1" x14ac:dyDescent="0.2">
      <c r="A3" s="915"/>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1110"/>
      <c r="AJ3" s="1110"/>
      <c r="AK3" s="1110"/>
      <c r="AL3" s="1110"/>
      <c r="AM3" s="1110"/>
      <c r="AN3" s="1110"/>
      <c r="AO3" s="1110"/>
      <c r="AP3" s="1110"/>
      <c r="AQ3" s="1110"/>
      <c r="AR3" s="1110"/>
      <c r="AS3" s="1110"/>
    </row>
    <row r="4" spans="1:45" ht="12.75" customHeight="1" x14ac:dyDescent="0.2">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110"/>
      <c r="AJ4" s="1110"/>
      <c r="AK4" s="1110"/>
      <c r="AL4" s="1110"/>
      <c r="AM4" s="1110"/>
      <c r="AN4" s="1110"/>
      <c r="AO4" s="1110"/>
      <c r="AP4" s="1110"/>
      <c r="AQ4" s="1110"/>
      <c r="AR4" s="1110"/>
      <c r="AS4" s="1110"/>
    </row>
    <row r="5" spans="1:45" ht="16.5" customHeight="1" x14ac:dyDescent="0.2">
      <c r="A5" s="1066" t="s">
        <v>107</v>
      </c>
      <c r="B5" s="1066"/>
      <c r="C5" s="1066"/>
      <c r="D5" s="1066"/>
      <c r="E5" s="1066"/>
      <c r="F5" s="1066"/>
      <c r="G5" s="973" t="s">
        <v>390</v>
      </c>
      <c r="H5" s="974"/>
      <c r="I5" s="974"/>
      <c r="J5" s="974"/>
      <c r="K5" s="974"/>
      <c r="L5" s="967" t="str">
        <f>IF(ISBLANK('一括記入シート（最初）'!$E$14),"",'一括記入シート（最初）'!$E$14)</f>
        <v>〇〇水土里会</v>
      </c>
      <c r="M5" s="967"/>
      <c r="N5" s="967"/>
      <c r="O5" s="967"/>
      <c r="P5" s="967"/>
      <c r="Q5" s="967"/>
      <c r="R5" s="967"/>
      <c r="S5" s="967"/>
      <c r="T5" s="967"/>
      <c r="U5" s="967"/>
      <c r="V5" s="967"/>
      <c r="W5" s="967"/>
      <c r="X5" s="190"/>
      <c r="Y5" s="190"/>
      <c r="Z5" s="190"/>
      <c r="AA5" s="190"/>
      <c r="AB5" s="190"/>
      <c r="AC5" s="190"/>
      <c r="AD5" s="190"/>
      <c r="AE5" s="190"/>
      <c r="AF5" s="190"/>
      <c r="AG5" s="190"/>
      <c r="AH5" s="191"/>
      <c r="AI5" s="1106" t="s">
        <v>468</v>
      </c>
      <c r="AJ5" s="1107"/>
      <c r="AK5" s="1107"/>
      <c r="AL5" s="1107"/>
      <c r="AM5" s="1107"/>
      <c r="AN5" s="341"/>
    </row>
    <row r="6" spans="1:45" ht="7.5" customHeight="1" x14ac:dyDescent="0.2">
      <c r="A6" s="1066"/>
      <c r="B6" s="1066"/>
      <c r="C6" s="1066"/>
      <c r="D6" s="1066"/>
      <c r="E6" s="1066"/>
      <c r="F6" s="1066"/>
      <c r="G6" s="192"/>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93"/>
      <c r="AI6" s="1106"/>
      <c r="AJ6" s="1107"/>
      <c r="AK6" s="1107"/>
      <c r="AL6" s="1107"/>
      <c r="AM6" s="1107"/>
      <c r="AN6" s="341"/>
      <c r="AO6" s="341"/>
    </row>
    <row r="7" spans="1:45" ht="18" customHeight="1" x14ac:dyDescent="0.2">
      <c r="A7" s="1066"/>
      <c r="B7" s="1066"/>
      <c r="C7" s="1066"/>
      <c r="D7" s="1066"/>
      <c r="E7" s="1066"/>
      <c r="F7" s="1066"/>
      <c r="G7" s="1092" t="s">
        <v>470</v>
      </c>
      <c r="H7" s="1093"/>
      <c r="I7" s="1093"/>
      <c r="J7" s="1093"/>
      <c r="K7" s="1093"/>
      <c r="L7" s="904" t="s">
        <v>517</v>
      </c>
      <c r="M7" s="904"/>
      <c r="N7" s="970" t="str">
        <f>IF(ISBLANK('一括記入シート（最初）'!$C$39),"",'一括記入シート（最初）'!$C$39)</f>
        <v>〇〇</v>
      </c>
      <c r="O7" s="970"/>
      <c r="P7" s="970"/>
      <c r="Q7" s="970"/>
      <c r="R7" s="970"/>
      <c r="S7" s="970"/>
      <c r="T7" s="970"/>
      <c r="U7" s="970"/>
      <c r="V7" s="977" t="s">
        <v>452</v>
      </c>
      <c r="W7" s="977"/>
      <c r="X7" s="977" t="str">
        <f>IF(ISBLANK('一括記入シート（最初）'!$C$40),"",'一括記入シート（最初）'!$C$40)</f>
        <v>○○○○</v>
      </c>
      <c r="Y7" s="977"/>
      <c r="Z7" s="977"/>
      <c r="AA7" s="977"/>
      <c r="AB7" s="977"/>
      <c r="AC7" s="977"/>
      <c r="AD7" s="977"/>
      <c r="AE7" s="977"/>
      <c r="AF7" s="977"/>
      <c r="AG7" s="169"/>
      <c r="AH7" s="194"/>
      <c r="AI7" s="1106"/>
      <c r="AJ7" s="1107"/>
      <c r="AK7" s="1107"/>
      <c r="AL7" s="1107"/>
      <c r="AM7" s="1107"/>
      <c r="AN7" s="341"/>
      <c r="AO7" s="341"/>
    </row>
    <row r="8" spans="1:45" ht="14.4" x14ac:dyDescent="0.2">
      <c r="A8" s="1066" t="s">
        <v>108</v>
      </c>
      <c r="B8" s="1066"/>
      <c r="C8" s="1066"/>
      <c r="D8" s="1066"/>
      <c r="E8" s="1066"/>
      <c r="F8" s="1066"/>
      <c r="G8" s="1089" t="s">
        <v>296</v>
      </c>
      <c r="H8" s="1046"/>
      <c r="I8" s="1067"/>
      <c r="J8" s="1067"/>
      <c r="K8" s="195" t="s">
        <v>62</v>
      </c>
      <c r="L8" s="1067"/>
      <c r="M8" s="1067"/>
      <c r="N8" s="195" t="s">
        <v>63</v>
      </c>
      <c r="O8" s="1067"/>
      <c r="P8" s="1067"/>
      <c r="Q8" s="196" t="s">
        <v>64</v>
      </c>
      <c r="R8" s="1066" t="s">
        <v>282</v>
      </c>
      <c r="S8" s="1066"/>
      <c r="T8" s="1066"/>
      <c r="U8" s="1066"/>
      <c r="V8" s="1066"/>
      <c r="W8" s="1066"/>
      <c r="X8" s="1089" t="s">
        <v>296</v>
      </c>
      <c r="Y8" s="1046"/>
      <c r="Z8" s="1067"/>
      <c r="AA8" s="1067"/>
      <c r="AB8" s="195" t="s">
        <v>62</v>
      </c>
      <c r="AC8" s="1067"/>
      <c r="AD8" s="1067"/>
      <c r="AE8" s="195" t="s">
        <v>63</v>
      </c>
      <c r="AF8" s="1067"/>
      <c r="AG8" s="1067"/>
      <c r="AH8" s="196" t="s">
        <v>64</v>
      </c>
      <c r="AI8" s="339" t="s">
        <v>287</v>
      </c>
      <c r="AJ8" s="340"/>
      <c r="AK8" s="340"/>
      <c r="AL8" s="340"/>
      <c r="AM8" s="340"/>
      <c r="AN8" s="340"/>
      <c r="AO8" s="340"/>
    </row>
    <row r="9" spans="1:45" ht="14.4" x14ac:dyDescent="0.2">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row>
    <row r="10" spans="1:45" ht="14.4" x14ac:dyDescent="0.2">
      <c r="A10" s="147"/>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row>
    <row r="11" spans="1:45" ht="14.4" x14ac:dyDescent="0.2">
      <c r="A11" s="1090" t="s">
        <v>288</v>
      </c>
      <c r="B11" s="1090"/>
      <c r="C11" s="1068" t="str">
        <f>IF(ISBLANK('一括記入シート（最初）'!$C$41),"",'一括記入シート（最初）'!$C$41)</f>
        <v>代表</v>
      </c>
      <c r="D11" s="1069"/>
      <c r="E11" s="1070"/>
      <c r="F11" s="1068" t="str">
        <f>IF(ISBLANK('一括記入シート（最初）'!$C$42),"",'一括記入シート（最初）'!$C$42)</f>
        <v>副代表</v>
      </c>
      <c r="G11" s="1069"/>
      <c r="H11" s="1070"/>
      <c r="I11" s="1068" t="str">
        <f>IF(ISBLANK('一括記入シート（最初）'!$C$43),"",'一括記入シート（最初）'!$C$43)</f>
        <v>事務局長</v>
      </c>
      <c r="J11" s="1069"/>
      <c r="K11" s="1070"/>
      <c r="L11" s="1068" t="str">
        <f>IF(ISBLANK('一括記入シート（最初）'!$C$44),"",'一括記入シート（最初）'!$C$44)</f>
        <v>会計</v>
      </c>
      <c r="M11" s="1069"/>
      <c r="N11" s="1070"/>
      <c r="O11" s="1068" t="str">
        <f>IF(ISBLANK('一括記入シート（最初）'!$C$45),"",'一括記入シート（最初）'!$C$45)</f>
        <v>　担当者（工事）</v>
      </c>
      <c r="P11" s="1069"/>
      <c r="Q11" s="1070"/>
      <c r="R11" s="1068" t="str">
        <f>IF(ISBLANK('一括記入シート（最初）'!$C$46),"",'一括記入シート（最初）'!$C$46)</f>
        <v/>
      </c>
      <c r="S11" s="1069"/>
      <c r="T11" s="1070"/>
      <c r="U11" s="1068" t="str">
        <f>IF(ISBLANK('一括記入シート（最初）'!$C$47),"",'一括記入シート（最初）'!$C$47)</f>
        <v/>
      </c>
      <c r="V11" s="1069"/>
      <c r="W11" s="1070"/>
      <c r="X11" s="1068" t="str">
        <f>IF(ISBLANK('一括記入シート（最初）'!$C$48),"",'一括記入シート（最初）'!$C$48)</f>
        <v/>
      </c>
      <c r="Y11" s="1069"/>
      <c r="Z11" s="1070"/>
      <c r="AA11" s="1068" t="str">
        <f>IF(ISBLANK('一括記入シート（最初）'!$C$49),"",'一括記入シート（最初）'!$C$49)</f>
        <v/>
      </c>
      <c r="AB11" s="1069"/>
      <c r="AC11" s="1070"/>
      <c r="AD11" s="1068" t="str">
        <f>IF(ISBLANK('一括記入シート（最初）'!$C$50),"",'一括記入シート（最初）'!$C$50)</f>
        <v/>
      </c>
      <c r="AE11" s="1069"/>
      <c r="AF11" s="1070"/>
      <c r="AG11" s="166"/>
      <c r="AH11" s="166"/>
      <c r="AI11" s="1101"/>
      <c r="AJ11" s="1101"/>
      <c r="AK11" s="1101"/>
      <c r="AL11" s="1101"/>
      <c r="AM11" s="1101"/>
      <c r="AN11" s="1101"/>
    </row>
    <row r="12" spans="1:45" ht="14.4" x14ac:dyDescent="0.2">
      <c r="A12" s="1090"/>
      <c r="B12" s="1090"/>
      <c r="C12" s="1048"/>
      <c r="D12" s="1048"/>
      <c r="E12" s="1048"/>
      <c r="F12" s="1048"/>
      <c r="G12" s="1048"/>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8"/>
      <c r="AD12" s="1048"/>
      <c r="AE12" s="1048"/>
      <c r="AF12" s="1048"/>
      <c r="AG12" s="147"/>
      <c r="AH12" s="147"/>
      <c r="AI12" s="1101"/>
      <c r="AJ12" s="1101"/>
      <c r="AK12" s="1101"/>
      <c r="AL12" s="1101"/>
      <c r="AM12" s="1101"/>
      <c r="AN12" s="1101"/>
    </row>
    <row r="13" spans="1:45" ht="14.4" x14ac:dyDescent="0.2">
      <c r="A13" s="1090"/>
      <c r="B13" s="1090"/>
      <c r="C13" s="1048"/>
      <c r="D13" s="1048"/>
      <c r="E13" s="1048"/>
      <c r="F13" s="1048"/>
      <c r="G13" s="1048"/>
      <c r="H13" s="1048"/>
      <c r="I13" s="1048"/>
      <c r="J13" s="1048"/>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47"/>
      <c r="AH13" s="147"/>
    </row>
    <row r="14" spans="1:45" ht="14.4" x14ac:dyDescent="0.2">
      <c r="A14" s="1090"/>
      <c r="B14" s="1090"/>
      <c r="C14" s="1048"/>
      <c r="D14" s="1048"/>
      <c r="E14" s="1048"/>
      <c r="F14" s="1048"/>
      <c r="G14" s="1048"/>
      <c r="H14" s="1048"/>
      <c r="I14" s="1048"/>
      <c r="J14" s="1048"/>
      <c r="K14" s="1048"/>
      <c r="L14" s="1048"/>
      <c r="M14" s="1048"/>
      <c r="N14" s="1048"/>
      <c r="O14" s="1048"/>
      <c r="P14" s="1048"/>
      <c r="Q14" s="1048"/>
      <c r="R14" s="1048"/>
      <c r="S14" s="1048"/>
      <c r="T14" s="1048"/>
      <c r="U14" s="1048"/>
      <c r="V14" s="1048"/>
      <c r="W14" s="1048"/>
      <c r="X14" s="1048"/>
      <c r="Y14" s="1048"/>
      <c r="Z14" s="1048"/>
      <c r="AA14" s="1048"/>
      <c r="AB14" s="1048"/>
      <c r="AC14" s="1048"/>
      <c r="AD14" s="1048"/>
      <c r="AE14" s="1048"/>
      <c r="AF14" s="1048"/>
      <c r="AG14" s="147"/>
      <c r="AH14" s="147"/>
    </row>
    <row r="15" spans="1:45" ht="14.4" x14ac:dyDescent="0.2">
      <c r="A15" s="1090"/>
      <c r="B15" s="1090"/>
      <c r="C15" s="1048"/>
      <c r="D15" s="1048"/>
      <c r="E15" s="1048"/>
      <c r="F15" s="1048"/>
      <c r="G15" s="1048"/>
      <c r="H15" s="1048"/>
      <c r="I15" s="1048"/>
      <c r="J15" s="1048"/>
      <c r="K15" s="1048"/>
      <c r="L15" s="1048"/>
      <c r="M15" s="1048"/>
      <c r="N15" s="1048"/>
      <c r="O15" s="1048"/>
      <c r="P15" s="1048"/>
      <c r="Q15" s="1048"/>
      <c r="R15" s="1048"/>
      <c r="S15" s="1048"/>
      <c r="T15" s="1048"/>
      <c r="U15" s="1048"/>
      <c r="V15" s="1048"/>
      <c r="W15" s="1048"/>
      <c r="X15" s="1048"/>
      <c r="Y15" s="1048"/>
      <c r="Z15" s="1048"/>
      <c r="AA15" s="1048"/>
      <c r="AB15" s="1048"/>
      <c r="AC15" s="1048"/>
      <c r="AD15" s="1048"/>
      <c r="AE15" s="1048"/>
      <c r="AF15" s="1048"/>
      <c r="AG15" s="147"/>
      <c r="AH15" s="147"/>
    </row>
    <row r="16" spans="1:45" ht="14.4" x14ac:dyDescent="0.2">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row>
    <row r="17" spans="1:39" ht="14.4" x14ac:dyDescent="0.2">
      <c r="A17" s="1059" t="s">
        <v>110</v>
      </c>
      <c r="B17" s="1059"/>
      <c r="C17" s="1059"/>
      <c r="D17" s="1059"/>
      <c r="E17" s="1059"/>
      <c r="F17" s="1059"/>
      <c r="G17" s="1059"/>
      <c r="H17" s="1059"/>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row>
    <row r="18" spans="1:39" x14ac:dyDescent="0.2">
      <c r="A18" s="1120" t="s">
        <v>111</v>
      </c>
      <c r="B18" s="1120"/>
      <c r="C18" s="1120"/>
      <c r="D18" s="1120"/>
      <c r="E18" s="1120"/>
      <c r="F18" s="1120"/>
      <c r="G18" s="1120"/>
      <c r="H18" s="1120"/>
      <c r="I18" s="1120"/>
      <c r="J18" s="1061">
        <f>IF(ISBLANK('一括記入シート（最初）'!$D$51),"",'一括記入シート（最初）'!$D$51)</f>
        <v>1155000</v>
      </c>
      <c r="K18" s="1061"/>
      <c r="L18" s="1061"/>
      <c r="M18" s="1061"/>
      <c r="N18" s="1061"/>
      <c r="O18" s="1061"/>
      <c r="P18" s="1061"/>
      <c r="Q18" s="1061"/>
      <c r="R18" s="1061"/>
      <c r="S18" s="1061"/>
      <c r="T18" s="1061"/>
      <c r="U18" s="1061"/>
      <c r="V18" s="1061"/>
      <c r="W18" s="1061"/>
      <c r="X18" s="1061"/>
      <c r="Y18" s="1103" t="s">
        <v>748</v>
      </c>
      <c r="Z18" s="1074"/>
      <c r="AA18" s="1074"/>
      <c r="AB18" s="1074"/>
      <c r="AC18" s="1104"/>
      <c r="AD18" s="1049" t="str">
        <f>IF(ISBLANK('一括記入シート（最初）'!$C$18),"",'一括記入シート（最初）'!$C$18)</f>
        <v/>
      </c>
      <c r="AE18" s="1049"/>
      <c r="AF18" s="1049"/>
      <c r="AG18" s="1049"/>
      <c r="AH18" s="1049"/>
      <c r="AI18" s="60"/>
    </row>
    <row r="19" spans="1:39" x14ac:dyDescent="0.2">
      <c r="A19" s="1120"/>
      <c r="B19" s="1120"/>
      <c r="C19" s="1120"/>
      <c r="D19" s="1120"/>
      <c r="E19" s="1120"/>
      <c r="F19" s="1120"/>
      <c r="G19" s="1120"/>
      <c r="H19" s="1120"/>
      <c r="I19" s="1120"/>
      <c r="J19" s="1061"/>
      <c r="K19" s="1061"/>
      <c r="L19" s="1061"/>
      <c r="M19" s="1061"/>
      <c r="N19" s="1061"/>
      <c r="O19" s="1061"/>
      <c r="P19" s="1061"/>
      <c r="Q19" s="1061"/>
      <c r="R19" s="1061"/>
      <c r="S19" s="1061"/>
      <c r="T19" s="1061"/>
      <c r="U19" s="1061"/>
      <c r="V19" s="1061"/>
      <c r="W19" s="1061"/>
      <c r="X19" s="1061"/>
      <c r="Y19" s="1092"/>
      <c r="Z19" s="1093"/>
      <c r="AA19" s="1093"/>
      <c r="AB19" s="1093"/>
      <c r="AC19" s="1105"/>
      <c r="AD19" s="1049"/>
      <c r="AE19" s="1049"/>
      <c r="AF19" s="1049"/>
      <c r="AG19" s="1049"/>
      <c r="AH19" s="1049"/>
      <c r="AJ19" s="342"/>
      <c r="AK19" s="342"/>
      <c r="AL19" s="342"/>
      <c r="AM19" s="342"/>
    </row>
    <row r="20" spans="1:39" ht="13.5" customHeight="1" x14ac:dyDescent="0.2">
      <c r="A20" s="1056" t="s">
        <v>112</v>
      </c>
      <c r="B20" s="1056"/>
      <c r="C20" s="1056"/>
      <c r="D20" s="1056"/>
      <c r="E20" s="1056"/>
      <c r="F20" s="1056"/>
      <c r="G20" s="1056"/>
      <c r="H20" s="1056"/>
      <c r="I20" s="1056"/>
      <c r="J20" s="1061">
        <f>IF(ISBLANK('一括記入シート（最初）'!$D$52),"",'一括記入シート（最初）'!$D$52)</f>
        <v>1050000</v>
      </c>
      <c r="K20" s="1061"/>
      <c r="L20" s="1061"/>
      <c r="M20" s="1061"/>
      <c r="N20" s="1061"/>
      <c r="O20" s="1061"/>
      <c r="P20" s="1061"/>
      <c r="Q20" s="1061"/>
      <c r="R20" s="1061"/>
      <c r="S20" s="1061"/>
      <c r="T20" s="1061"/>
      <c r="U20" s="1061"/>
      <c r="V20" s="1061"/>
      <c r="W20" s="1061"/>
      <c r="X20" s="1061"/>
      <c r="Y20" s="1125" t="s">
        <v>749</v>
      </c>
      <c r="Z20" s="1126"/>
      <c r="AA20" s="1126"/>
      <c r="AB20" s="1126"/>
      <c r="AC20" s="1127"/>
      <c r="AD20" s="1071"/>
      <c r="AE20" s="1071"/>
      <c r="AF20" s="1071"/>
      <c r="AG20" s="1071"/>
      <c r="AH20" s="1071"/>
      <c r="AI20" s="1108" t="s">
        <v>113</v>
      </c>
      <c r="AJ20" s="1109"/>
      <c r="AK20" s="1109"/>
      <c r="AL20" s="1109"/>
      <c r="AM20" s="1109"/>
    </row>
    <row r="21" spans="1:39" ht="13.5" customHeight="1" x14ac:dyDescent="0.2">
      <c r="A21" s="1056"/>
      <c r="B21" s="1056"/>
      <c r="C21" s="1056"/>
      <c r="D21" s="1056"/>
      <c r="E21" s="1056"/>
      <c r="F21" s="1056"/>
      <c r="G21" s="1056"/>
      <c r="H21" s="1056"/>
      <c r="I21" s="1056"/>
      <c r="J21" s="1061"/>
      <c r="K21" s="1061"/>
      <c r="L21" s="1061"/>
      <c r="M21" s="1061"/>
      <c r="N21" s="1061"/>
      <c r="O21" s="1061"/>
      <c r="P21" s="1061"/>
      <c r="Q21" s="1061"/>
      <c r="R21" s="1061"/>
      <c r="S21" s="1061"/>
      <c r="T21" s="1061"/>
      <c r="U21" s="1061"/>
      <c r="V21" s="1061"/>
      <c r="W21" s="1061"/>
      <c r="X21" s="1061"/>
      <c r="Y21" s="1128"/>
      <c r="Z21" s="1043"/>
      <c r="AA21" s="1043"/>
      <c r="AB21" s="1043"/>
      <c r="AC21" s="1129"/>
      <c r="AD21" s="1071"/>
      <c r="AE21" s="1071"/>
      <c r="AF21" s="1071"/>
      <c r="AG21" s="1071"/>
      <c r="AH21" s="1071"/>
      <c r="AI21" s="1108"/>
      <c r="AJ21" s="1109"/>
      <c r="AK21" s="1109"/>
      <c r="AL21" s="1109"/>
      <c r="AM21" s="1109"/>
    </row>
    <row r="22" spans="1:39" ht="13.5" customHeight="1" x14ac:dyDescent="0.2">
      <c r="A22" s="1056" t="s">
        <v>114</v>
      </c>
      <c r="B22" s="1056"/>
      <c r="C22" s="1056"/>
      <c r="D22" s="1056"/>
      <c r="E22" s="1056"/>
      <c r="F22" s="1056"/>
      <c r="G22" s="1056"/>
      <c r="H22" s="1056"/>
      <c r="I22" s="1056"/>
      <c r="J22" s="1061">
        <f>IF(ISBLANK('一括記入シート（最初）'!$D$53),"",'一括記入シート（最初）'!$D$53)</f>
        <v>105000</v>
      </c>
      <c r="K22" s="1061"/>
      <c r="L22" s="1061"/>
      <c r="M22" s="1061"/>
      <c r="N22" s="1061"/>
      <c r="O22" s="1061"/>
      <c r="P22" s="1061"/>
      <c r="Q22" s="1061"/>
      <c r="R22" s="1061"/>
      <c r="S22" s="1061"/>
      <c r="T22" s="1061"/>
      <c r="U22" s="1061"/>
      <c r="V22" s="1061"/>
      <c r="W22" s="1061"/>
      <c r="X22" s="1061"/>
      <c r="Y22" s="4"/>
      <c r="AC22" s="21"/>
      <c r="AD22" s="1118"/>
      <c r="AE22" s="963"/>
      <c r="AF22" s="963"/>
      <c r="AG22" s="963"/>
      <c r="AH22" s="1119"/>
    </row>
    <row r="23" spans="1:39" ht="13.5" customHeight="1" x14ac:dyDescent="0.2">
      <c r="A23" s="1056"/>
      <c r="B23" s="1056"/>
      <c r="C23" s="1056"/>
      <c r="D23" s="1056"/>
      <c r="E23" s="1056"/>
      <c r="F23" s="1056"/>
      <c r="G23" s="1056"/>
      <c r="H23" s="1056"/>
      <c r="I23" s="1056"/>
      <c r="J23" s="1061"/>
      <c r="K23" s="1061"/>
      <c r="L23" s="1061"/>
      <c r="M23" s="1061"/>
      <c r="N23" s="1061"/>
      <c r="O23" s="1061"/>
      <c r="P23" s="1061"/>
      <c r="Q23" s="1061"/>
      <c r="R23" s="1061"/>
      <c r="S23" s="1061"/>
      <c r="T23" s="1061"/>
      <c r="U23" s="1061"/>
      <c r="V23" s="1061"/>
      <c r="W23" s="1061"/>
      <c r="X23" s="1061"/>
      <c r="Y23" s="4"/>
      <c r="AC23" s="21"/>
      <c r="AD23" s="1118"/>
      <c r="AE23" s="963"/>
      <c r="AF23" s="963"/>
      <c r="AG23" s="963"/>
      <c r="AH23" s="1119"/>
    </row>
    <row r="24" spans="1:39" ht="14.4" x14ac:dyDescent="0.2">
      <c r="A24" s="1121" t="s">
        <v>106</v>
      </c>
      <c r="B24" s="1064"/>
      <c r="C24" s="1064"/>
      <c r="D24" s="1064"/>
      <c r="E24" s="1065"/>
      <c r="F24" s="1111" t="s">
        <v>377</v>
      </c>
      <c r="G24" s="1112"/>
      <c r="H24" s="1112"/>
      <c r="I24" s="1112"/>
      <c r="J24" s="1112"/>
      <c r="K24" s="1112"/>
      <c r="L24" s="1112"/>
      <c r="M24" s="1112"/>
      <c r="N24" s="1112"/>
      <c r="O24" s="1112"/>
      <c r="P24" s="1112"/>
      <c r="Q24" s="1112"/>
      <c r="R24" s="1112"/>
      <c r="S24" s="1112"/>
      <c r="T24" s="1112"/>
      <c r="U24" s="1112"/>
      <c r="V24" s="1112"/>
      <c r="W24" s="1112"/>
      <c r="X24" s="1113"/>
      <c r="Y24" s="192"/>
      <c r="Z24" s="147"/>
      <c r="AA24" s="147"/>
      <c r="AB24" s="147"/>
      <c r="AC24" s="193"/>
      <c r="AD24" s="1053"/>
      <c r="AE24" s="774"/>
      <c r="AF24" s="774"/>
      <c r="AG24" s="774"/>
      <c r="AH24" s="1054"/>
      <c r="AI24" s="61"/>
    </row>
    <row r="25" spans="1:39" ht="14.4" x14ac:dyDescent="0.2">
      <c r="A25" s="1053"/>
      <c r="B25" s="774"/>
      <c r="C25" s="774"/>
      <c r="D25" s="774"/>
      <c r="E25" s="1054"/>
      <c r="F25" s="1114"/>
      <c r="G25" s="1115"/>
      <c r="H25" s="1115"/>
      <c r="I25" s="1115"/>
      <c r="J25" s="1115"/>
      <c r="K25" s="1115"/>
      <c r="L25" s="1115"/>
      <c r="M25" s="1115"/>
      <c r="N25" s="1115"/>
      <c r="O25" s="1115"/>
      <c r="P25" s="1115"/>
      <c r="Q25" s="1115"/>
      <c r="R25" s="1115"/>
      <c r="S25" s="1115"/>
      <c r="T25" s="1115"/>
      <c r="U25" s="1115"/>
      <c r="V25" s="1115"/>
      <c r="W25" s="1115"/>
      <c r="X25" s="1116"/>
      <c r="Y25" s="192"/>
      <c r="Z25" s="147"/>
      <c r="AA25" s="147"/>
      <c r="AB25" s="147"/>
      <c r="AC25" s="193"/>
      <c r="AD25" s="1053"/>
      <c r="AE25" s="774"/>
      <c r="AF25" s="774"/>
      <c r="AG25" s="774"/>
      <c r="AH25" s="1054"/>
    </row>
    <row r="26" spans="1:39" ht="14.4" x14ac:dyDescent="0.2">
      <c r="A26" s="1057" t="s">
        <v>115</v>
      </c>
      <c r="B26" s="774"/>
      <c r="C26" s="774"/>
      <c r="D26" s="774"/>
      <c r="E26" s="1054"/>
      <c r="F26" s="1117" t="s">
        <v>116</v>
      </c>
      <c r="G26" s="1115"/>
      <c r="H26" s="1115"/>
      <c r="I26" s="1115"/>
      <c r="J26" s="1115"/>
      <c r="K26" s="1115"/>
      <c r="L26" s="1115"/>
      <c r="M26" s="1115"/>
      <c r="N26" s="1115"/>
      <c r="O26" s="1115"/>
      <c r="P26" s="1115"/>
      <c r="Q26" s="1115"/>
      <c r="R26" s="1115"/>
      <c r="S26" s="1115"/>
      <c r="T26" s="1115"/>
      <c r="U26" s="1115"/>
      <c r="V26" s="1115"/>
      <c r="W26" s="1115"/>
      <c r="X26" s="1116"/>
      <c r="Y26" s="192"/>
      <c r="Z26" s="147"/>
      <c r="AA26" s="147"/>
      <c r="AB26" s="147"/>
      <c r="AC26" s="193"/>
      <c r="AD26" s="1053"/>
      <c r="AE26" s="774"/>
      <c r="AF26" s="774"/>
      <c r="AG26" s="774"/>
      <c r="AH26" s="1054"/>
    </row>
    <row r="27" spans="1:39" ht="14.4" x14ac:dyDescent="0.2">
      <c r="A27" s="1053"/>
      <c r="B27" s="774"/>
      <c r="C27" s="774"/>
      <c r="D27" s="774"/>
      <c r="E27" s="1054"/>
      <c r="F27" s="1114"/>
      <c r="G27" s="1115"/>
      <c r="H27" s="1115"/>
      <c r="I27" s="1115"/>
      <c r="J27" s="1115"/>
      <c r="K27" s="1115"/>
      <c r="L27" s="1115"/>
      <c r="M27" s="1115"/>
      <c r="N27" s="1115"/>
      <c r="O27" s="1115"/>
      <c r="P27" s="1115"/>
      <c r="Q27" s="1115"/>
      <c r="R27" s="1115"/>
      <c r="S27" s="1115"/>
      <c r="T27" s="1115"/>
      <c r="U27" s="1115"/>
      <c r="V27" s="1115"/>
      <c r="W27" s="1115"/>
      <c r="X27" s="1116"/>
      <c r="Y27" s="192" t="s">
        <v>117</v>
      </c>
      <c r="Z27" s="147"/>
      <c r="AA27" s="147"/>
      <c r="AB27" s="147"/>
      <c r="AC27" s="193"/>
      <c r="AD27" s="1053" t="s">
        <v>118</v>
      </c>
      <c r="AE27" s="774"/>
      <c r="AF27" s="774"/>
      <c r="AG27" s="774"/>
      <c r="AH27" s="1054"/>
    </row>
    <row r="28" spans="1:39" ht="14.4" customHeight="1" x14ac:dyDescent="0.2">
      <c r="A28" s="1057" t="s">
        <v>119</v>
      </c>
      <c r="B28" s="774"/>
      <c r="C28" s="774"/>
      <c r="D28" s="774"/>
      <c r="E28" s="1054"/>
      <c r="F28" s="1081" t="s">
        <v>120</v>
      </c>
      <c r="G28" s="1055"/>
      <c r="H28" s="1055"/>
      <c r="I28" s="1055"/>
      <c r="J28" s="1055"/>
      <c r="K28" s="1055"/>
      <c r="L28" s="1055"/>
      <c r="M28" s="1055"/>
      <c r="N28" s="1055"/>
      <c r="O28" s="1055"/>
      <c r="P28" s="1055"/>
      <c r="Q28" s="1055"/>
      <c r="R28" s="1055"/>
      <c r="S28" s="1055"/>
      <c r="T28" s="1055"/>
      <c r="U28" s="1055"/>
      <c r="V28" s="1055"/>
      <c r="W28" s="1055"/>
      <c r="X28" s="1082"/>
      <c r="Y28" s="192"/>
      <c r="Z28" s="147"/>
      <c r="AA28" s="147"/>
      <c r="AB28" s="147"/>
      <c r="AC28" s="193"/>
      <c r="AD28" s="1053"/>
      <c r="AE28" s="774"/>
      <c r="AF28" s="774"/>
      <c r="AG28" s="774"/>
      <c r="AH28" s="1054"/>
      <c r="AI28" s="61"/>
    </row>
    <row r="29" spans="1:39" ht="14.4" x14ac:dyDescent="0.2">
      <c r="A29" s="1058"/>
      <c r="B29" s="1059"/>
      <c r="C29" s="1059"/>
      <c r="D29" s="1059"/>
      <c r="E29" s="1060"/>
      <c r="F29" s="1083"/>
      <c r="G29" s="1084"/>
      <c r="H29" s="1084"/>
      <c r="I29" s="1084"/>
      <c r="J29" s="1084"/>
      <c r="K29" s="1084"/>
      <c r="L29" s="1084"/>
      <c r="M29" s="1084"/>
      <c r="N29" s="1084"/>
      <c r="O29" s="1084"/>
      <c r="P29" s="1084"/>
      <c r="Q29" s="1084"/>
      <c r="R29" s="1084"/>
      <c r="S29" s="1084"/>
      <c r="T29" s="1084"/>
      <c r="U29" s="1084"/>
      <c r="V29" s="1084"/>
      <c r="W29" s="1084"/>
      <c r="X29" s="1085"/>
      <c r="Y29" s="192"/>
      <c r="Z29" s="147"/>
      <c r="AA29" s="147"/>
      <c r="AB29" s="147"/>
      <c r="AC29" s="193"/>
      <c r="AD29" s="1053"/>
      <c r="AE29" s="774"/>
      <c r="AF29" s="774"/>
      <c r="AG29" s="774"/>
      <c r="AH29" s="1054"/>
    </row>
    <row r="30" spans="1:39" ht="14.4" x14ac:dyDescent="0.2">
      <c r="A30" s="1080" t="s">
        <v>121</v>
      </c>
      <c r="B30" s="1048"/>
      <c r="C30" s="1048"/>
      <c r="D30" s="1048"/>
      <c r="E30" s="1048"/>
      <c r="F30" s="1081" t="s">
        <v>38</v>
      </c>
      <c r="G30" s="1055"/>
      <c r="H30" s="1055"/>
      <c r="I30" s="1055"/>
      <c r="J30" s="1055"/>
      <c r="K30" s="1055"/>
      <c r="L30" s="1055"/>
      <c r="M30" s="1055"/>
      <c r="N30" s="1055"/>
      <c r="O30" s="1055"/>
      <c r="P30" s="1055"/>
      <c r="Q30" s="1055"/>
      <c r="R30" s="1055"/>
      <c r="S30" s="1055"/>
      <c r="T30" s="1055"/>
      <c r="U30" s="1055"/>
      <c r="V30" s="1055"/>
      <c r="W30" s="1055"/>
      <c r="X30" s="1082"/>
      <c r="Y30" s="192"/>
      <c r="Z30" s="147"/>
      <c r="AA30" s="147"/>
      <c r="AB30" s="147"/>
      <c r="AC30" s="193"/>
      <c r="AD30" s="1053"/>
      <c r="AE30" s="774"/>
      <c r="AF30" s="774"/>
      <c r="AG30" s="774"/>
      <c r="AH30" s="1054"/>
      <c r="AI30" s="61"/>
    </row>
    <row r="31" spans="1:39" ht="14.4" x14ac:dyDescent="0.2">
      <c r="A31" s="1048"/>
      <c r="B31" s="1048"/>
      <c r="C31" s="1048"/>
      <c r="D31" s="1048"/>
      <c r="E31" s="1048"/>
      <c r="F31" s="1083"/>
      <c r="G31" s="1084"/>
      <c r="H31" s="1084"/>
      <c r="I31" s="1084"/>
      <c r="J31" s="1084"/>
      <c r="K31" s="1084"/>
      <c r="L31" s="1084"/>
      <c r="M31" s="1084"/>
      <c r="N31" s="1084"/>
      <c r="O31" s="1084"/>
      <c r="P31" s="1084"/>
      <c r="Q31" s="1084"/>
      <c r="R31" s="1084"/>
      <c r="S31" s="1084"/>
      <c r="T31" s="1084"/>
      <c r="U31" s="1084"/>
      <c r="V31" s="1084"/>
      <c r="W31" s="1084"/>
      <c r="X31" s="1085"/>
      <c r="Y31" s="192"/>
      <c r="Z31" s="147"/>
      <c r="AA31" s="147"/>
      <c r="AB31" s="147"/>
      <c r="AC31" s="193"/>
      <c r="AD31" s="1053"/>
      <c r="AE31" s="774"/>
      <c r="AF31" s="774"/>
      <c r="AG31" s="774"/>
      <c r="AH31" s="1054"/>
      <c r="AI31" s="61"/>
    </row>
    <row r="32" spans="1:39" ht="14.4" x14ac:dyDescent="0.2">
      <c r="A32" s="1048"/>
      <c r="B32" s="1048"/>
      <c r="C32" s="1048"/>
      <c r="D32" s="1048"/>
      <c r="E32" s="1048"/>
      <c r="F32" s="1083"/>
      <c r="G32" s="1084"/>
      <c r="H32" s="1084"/>
      <c r="I32" s="1084"/>
      <c r="J32" s="1084"/>
      <c r="K32" s="1084"/>
      <c r="L32" s="1084"/>
      <c r="M32" s="1084"/>
      <c r="N32" s="1084"/>
      <c r="O32" s="1084"/>
      <c r="P32" s="1084"/>
      <c r="Q32" s="1084"/>
      <c r="R32" s="1084"/>
      <c r="S32" s="1084"/>
      <c r="T32" s="1084"/>
      <c r="U32" s="1084"/>
      <c r="V32" s="1084"/>
      <c r="W32" s="1084"/>
      <c r="X32" s="1085"/>
      <c r="Y32" s="192"/>
      <c r="Z32" s="147"/>
      <c r="AA32" s="147"/>
      <c r="AB32" s="147"/>
      <c r="AC32" s="193"/>
      <c r="AD32" s="1053"/>
      <c r="AE32" s="774"/>
      <c r="AF32" s="774"/>
      <c r="AG32" s="774"/>
      <c r="AH32" s="1054"/>
    </row>
    <row r="33" spans="1:39" ht="14.4" x14ac:dyDescent="0.2">
      <c r="A33" s="1048"/>
      <c r="B33" s="1048"/>
      <c r="C33" s="1048"/>
      <c r="D33" s="1048"/>
      <c r="E33" s="1048"/>
      <c r="F33" s="1086"/>
      <c r="G33" s="1087"/>
      <c r="H33" s="1087"/>
      <c r="I33" s="1087"/>
      <c r="J33" s="1087"/>
      <c r="K33" s="1087"/>
      <c r="L33" s="1087"/>
      <c r="M33" s="1087"/>
      <c r="N33" s="1087"/>
      <c r="O33" s="1087"/>
      <c r="P33" s="1087"/>
      <c r="Q33" s="1087"/>
      <c r="R33" s="1087"/>
      <c r="S33" s="1087"/>
      <c r="T33" s="1087"/>
      <c r="U33" s="1087"/>
      <c r="V33" s="1087"/>
      <c r="W33" s="1087"/>
      <c r="X33" s="1088"/>
      <c r="Y33" s="202"/>
      <c r="Z33" s="169"/>
      <c r="AA33" s="169"/>
      <c r="AB33" s="169"/>
      <c r="AC33" s="194"/>
      <c r="AD33" s="1058"/>
      <c r="AE33" s="1059"/>
      <c r="AF33" s="1059"/>
      <c r="AG33" s="1059"/>
      <c r="AH33" s="1060"/>
    </row>
    <row r="34" spans="1:39" ht="14.4" x14ac:dyDescent="0.2">
      <c r="A34" s="147"/>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row>
    <row r="35" spans="1:39" ht="16.5" customHeight="1" x14ac:dyDescent="0.2">
      <c r="A35" s="1062" t="s">
        <v>122</v>
      </c>
      <c r="B35" s="1062"/>
      <c r="C35" s="1062"/>
      <c r="D35" s="1062"/>
      <c r="E35" s="1062"/>
      <c r="F35" s="203"/>
      <c r="G35" s="1073" t="s">
        <v>296</v>
      </c>
      <c r="H35" s="1073"/>
      <c r="I35" s="1055">
        <v>6</v>
      </c>
      <c r="J35" s="1055"/>
      <c r="K35" s="1073" t="s">
        <v>123</v>
      </c>
      <c r="L35" s="1074"/>
      <c r="M35" s="168"/>
      <c r="N35" s="204"/>
      <c r="O35" s="204"/>
      <c r="P35" s="1122" t="s">
        <v>378</v>
      </c>
      <c r="Q35" s="1123"/>
      <c r="R35" s="1123"/>
      <c r="S35" s="1123"/>
      <c r="T35" s="1123"/>
      <c r="U35" s="1123"/>
      <c r="V35" s="1123"/>
      <c r="W35" s="1123"/>
      <c r="X35" s="1123"/>
      <c r="Y35" s="1123"/>
      <c r="Z35" s="1123"/>
      <c r="AA35" s="1123"/>
      <c r="AB35" s="1123"/>
      <c r="AC35" s="1123"/>
      <c r="AD35" s="1123"/>
      <c r="AE35" s="1123"/>
      <c r="AF35" s="1123"/>
      <c r="AG35" s="1123"/>
      <c r="AH35" s="1124"/>
    </row>
    <row r="36" spans="1:39" ht="16.5" customHeight="1" x14ac:dyDescent="0.2">
      <c r="A36" s="1062"/>
      <c r="B36" s="1062"/>
      <c r="C36" s="1062"/>
      <c r="D36" s="1062"/>
      <c r="E36" s="1062"/>
      <c r="F36" s="255" t="s">
        <v>439</v>
      </c>
      <c r="G36" s="977" t="str">
        <f>IF(ISBLANK('一括記入シート（最初）'!$E$14),"",'一括記入シート（最初）'!$E$14)</f>
        <v>〇〇水土里会</v>
      </c>
      <c r="H36" s="977"/>
      <c r="I36" s="977"/>
      <c r="J36" s="977"/>
      <c r="K36" s="977"/>
      <c r="L36" s="977"/>
      <c r="M36" s="977"/>
      <c r="N36" s="1102" t="str">
        <f>IF(ISBLANK('一括記入シート（最初）'!$C$25),"",'一括記入シート（最初）'!$C$25)</f>
        <v>用水路更新工事</v>
      </c>
      <c r="O36" s="1102"/>
      <c r="P36" s="1102"/>
      <c r="Q36" s="1102"/>
      <c r="R36" s="1102"/>
      <c r="S36" s="1102"/>
      <c r="T36" s="1102"/>
      <c r="U36" s="1102"/>
      <c r="V36" s="1102"/>
      <c r="W36" s="1102"/>
      <c r="X36" s="1102"/>
      <c r="Y36" s="1102"/>
      <c r="Z36" s="1102"/>
      <c r="AA36" s="1102"/>
      <c r="AB36" s="1102"/>
      <c r="AC36" s="1102"/>
      <c r="AD36" s="169" t="s">
        <v>446</v>
      </c>
      <c r="AE36" s="169"/>
      <c r="AF36" s="169"/>
      <c r="AG36" s="169"/>
      <c r="AH36" s="194"/>
      <c r="AI36" s="1100"/>
      <c r="AJ36" s="1101"/>
      <c r="AK36" s="1101"/>
    </row>
    <row r="37" spans="1:39" x14ac:dyDescent="0.2">
      <c r="A37" s="1062" t="s">
        <v>124</v>
      </c>
      <c r="B37" s="1062"/>
      <c r="C37" s="1062"/>
      <c r="D37" s="1062"/>
      <c r="E37" s="1062"/>
      <c r="F37" s="1094" t="str">
        <f>IF(ISBLANK('一括記入シート（最初）'!$C$24),"",'一括記入シート（最初）'!$C$24)</f>
        <v>上田市〇〇（△△）</v>
      </c>
      <c r="G37" s="1095"/>
      <c r="H37" s="1095"/>
      <c r="I37" s="1095"/>
      <c r="J37" s="1095"/>
      <c r="K37" s="1095"/>
      <c r="L37" s="1095"/>
      <c r="M37" s="1095"/>
      <c r="N37" s="1095"/>
      <c r="O37" s="1095"/>
      <c r="P37" s="1095"/>
      <c r="Q37" s="1095"/>
      <c r="R37" s="1095"/>
      <c r="S37" s="1095"/>
      <c r="T37" s="1095"/>
      <c r="U37" s="1095"/>
      <c r="V37" s="1095"/>
      <c r="W37" s="1095"/>
      <c r="X37" s="1095"/>
      <c r="Y37" s="1095"/>
      <c r="Z37" s="1095"/>
      <c r="AA37" s="1095"/>
      <c r="AB37" s="1095"/>
      <c r="AC37" s="1095"/>
      <c r="AD37" s="1095"/>
      <c r="AE37" s="1095"/>
      <c r="AF37" s="1095"/>
      <c r="AG37" s="1095"/>
      <c r="AH37" s="1096"/>
      <c r="AI37" s="342"/>
      <c r="AJ37" s="341"/>
      <c r="AK37" s="341"/>
    </row>
    <row r="38" spans="1:39" x14ac:dyDescent="0.2">
      <c r="A38" s="1062"/>
      <c r="B38" s="1062"/>
      <c r="C38" s="1062"/>
      <c r="D38" s="1062"/>
      <c r="E38" s="1062"/>
      <c r="F38" s="1097"/>
      <c r="G38" s="1098"/>
      <c r="H38" s="1098"/>
      <c r="I38" s="1098"/>
      <c r="J38" s="1098"/>
      <c r="K38" s="1098"/>
      <c r="L38" s="1098"/>
      <c r="M38" s="1098"/>
      <c r="N38" s="1098"/>
      <c r="O38" s="1098"/>
      <c r="P38" s="1098"/>
      <c r="Q38" s="1098"/>
      <c r="R38" s="1098"/>
      <c r="S38" s="1098"/>
      <c r="T38" s="1098"/>
      <c r="U38" s="1098"/>
      <c r="V38" s="1098"/>
      <c r="W38" s="1098"/>
      <c r="X38" s="1098"/>
      <c r="Y38" s="1098"/>
      <c r="Z38" s="1098"/>
      <c r="AA38" s="1098"/>
      <c r="AB38" s="1098"/>
      <c r="AC38" s="1098"/>
      <c r="AD38" s="1098"/>
      <c r="AE38" s="1098"/>
      <c r="AF38" s="1098"/>
      <c r="AG38" s="1098"/>
      <c r="AH38" s="1099"/>
    </row>
    <row r="39" spans="1:39" ht="14.4" customHeight="1" x14ac:dyDescent="0.2">
      <c r="A39" s="973" t="s">
        <v>125</v>
      </c>
      <c r="B39" s="974"/>
      <c r="C39" s="974"/>
      <c r="D39" s="974"/>
      <c r="E39" s="975"/>
      <c r="F39" s="1050" t="str">
        <f>IF(ISBLANK('一括記入シート（最初）'!$C$54),"",'一括記入シート（最初）'!$C$54)</f>
        <v>施工延長（全体の長さ又は数量）</v>
      </c>
      <c r="G39" s="1051"/>
      <c r="H39" s="1051"/>
      <c r="I39" s="1051"/>
      <c r="J39" s="1051"/>
      <c r="K39" s="1051"/>
      <c r="L39" s="1051"/>
      <c r="M39" s="1051"/>
      <c r="N39" s="1051"/>
      <c r="O39" s="1051"/>
      <c r="P39" s="1051"/>
      <c r="Q39" s="1051"/>
      <c r="R39" s="1051"/>
      <c r="S39" s="1051"/>
      <c r="T39" s="1051"/>
      <c r="U39" s="1051"/>
      <c r="V39" s="1051"/>
      <c r="W39" s="1051"/>
      <c r="X39" s="1051"/>
      <c r="Y39" s="1051"/>
      <c r="Z39" s="1051"/>
      <c r="AA39" s="1051"/>
      <c r="AB39" s="1051"/>
      <c r="AC39" s="1051"/>
      <c r="AD39" s="1051"/>
      <c r="AE39" s="1051"/>
      <c r="AF39" s="1051"/>
      <c r="AG39" s="1051"/>
      <c r="AH39" s="1052"/>
    </row>
    <row r="40" spans="1:39" ht="14.4" x14ac:dyDescent="0.2">
      <c r="A40" s="1078"/>
      <c r="B40" s="779"/>
      <c r="C40" s="779"/>
      <c r="D40" s="779"/>
      <c r="E40" s="1079"/>
      <c r="F40" s="1050" t="str">
        <f>IF(ISBLANK('一括記入シート（最初）'!$C$55),"",'一括記入シート（最初）'!$C$55)</f>
        <v/>
      </c>
      <c r="G40" s="1051"/>
      <c r="H40" s="1051"/>
      <c r="I40" s="1051"/>
      <c r="J40" s="1051"/>
      <c r="K40" s="1051"/>
      <c r="L40" s="1051"/>
      <c r="M40" s="1051"/>
      <c r="N40" s="1051"/>
      <c r="O40" s="1051"/>
      <c r="P40" s="1051"/>
      <c r="Q40" s="1051"/>
      <c r="R40" s="1051"/>
      <c r="S40" s="1051"/>
      <c r="T40" s="1051"/>
      <c r="U40" s="1051"/>
      <c r="V40" s="1051"/>
      <c r="W40" s="1051"/>
      <c r="X40" s="1051"/>
      <c r="Y40" s="1051"/>
      <c r="Z40" s="1051"/>
      <c r="AA40" s="1051"/>
      <c r="AB40" s="1051"/>
      <c r="AC40" s="1051"/>
      <c r="AD40" s="1051"/>
      <c r="AE40" s="1051"/>
      <c r="AF40" s="1051"/>
      <c r="AG40" s="1051"/>
      <c r="AH40" s="1052"/>
    </row>
    <row r="41" spans="1:39" ht="14.4" x14ac:dyDescent="0.2">
      <c r="A41" s="1078"/>
      <c r="B41" s="779"/>
      <c r="C41" s="779"/>
      <c r="D41" s="779"/>
      <c r="E41" s="1079"/>
      <c r="F41" s="1050" t="str">
        <f>IF(ISBLANK('一括記入シート（最初）'!$C$56),"",'一括記入シート（最初）'!$C$56)</f>
        <v/>
      </c>
      <c r="G41" s="1051"/>
      <c r="H41" s="1051"/>
      <c r="I41" s="1051"/>
      <c r="J41" s="1051"/>
      <c r="K41" s="1051"/>
      <c r="L41" s="1051"/>
      <c r="M41" s="1051"/>
      <c r="N41" s="1051"/>
      <c r="O41" s="1051"/>
      <c r="P41" s="1051"/>
      <c r="Q41" s="1051"/>
      <c r="R41" s="1051"/>
      <c r="S41" s="1051"/>
      <c r="T41" s="1051"/>
      <c r="U41" s="1051"/>
      <c r="V41" s="1051"/>
      <c r="W41" s="1051"/>
      <c r="X41" s="1051"/>
      <c r="Y41" s="1051"/>
      <c r="Z41" s="1051"/>
      <c r="AA41" s="1051"/>
      <c r="AB41" s="1051"/>
      <c r="AC41" s="1051"/>
      <c r="AD41" s="1051"/>
      <c r="AE41" s="1051"/>
      <c r="AF41" s="1051"/>
      <c r="AG41" s="1051"/>
      <c r="AH41" s="1052"/>
    </row>
    <row r="42" spans="1:39" ht="14.4" x14ac:dyDescent="0.2">
      <c r="A42" s="1078"/>
      <c r="B42" s="779"/>
      <c r="C42" s="779"/>
      <c r="D42" s="779"/>
      <c r="E42" s="1079"/>
      <c r="F42" s="1050" t="str">
        <f>IF(ISBLANK('一括記入シート（最初）'!$C$57),"",'一括記入シート（最初）'!$C$57)</f>
        <v/>
      </c>
      <c r="G42" s="1051"/>
      <c r="H42" s="1051"/>
      <c r="I42" s="1051"/>
      <c r="J42" s="1051"/>
      <c r="K42" s="1051"/>
      <c r="L42" s="1051"/>
      <c r="M42" s="1051"/>
      <c r="N42" s="1051"/>
      <c r="O42" s="1051"/>
      <c r="P42" s="1051"/>
      <c r="Q42" s="1051"/>
      <c r="R42" s="1051"/>
      <c r="S42" s="1051"/>
      <c r="T42" s="1051"/>
      <c r="U42" s="1051"/>
      <c r="V42" s="1051"/>
      <c r="W42" s="1051"/>
      <c r="X42" s="1051"/>
      <c r="Y42" s="1051"/>
      <c r="Z42" s="1051"/>
      <c r="AA42" s="1051"/>
      <c r="AB42" s="1051"/>
      <c r="AC42" s="1051"/>
      <c r="AD42" s="1051"/>
      <c r="AE42" s="1051"/>
      <c r="AF42" s="1051"/>
      <c r="AG42" s="1051"/>
      <c r="AH42" s="1052"/>
    </row>
    <row r="43" spans="1:39" ht="14.4" x14ac:dyDescent="0.2">
      <c r="A43" s="1078"/>
      <c r="B43" s="779"/>
      <c r="C43" s="779"/>
      <c r="D43" s="779"/>
      <c r="E43" s="1079"/>
      <c r="F43" s="1050" t="str">
        <f>IF(ISBLANK('一括記入シート（最初）'!$C$58),"",'一括記入シート（最初）'!$C$58)</f>
        <v/>
      </c>
      <c r="G43" s="1051"/>
      <c r="H43" s="1051"/>
      <c r="I43" s="1051"/>
      <c r="J43" s="1051"/>
      <c r="K43" s="1051"/>
      <c r="L43" s="1051"/>
      <c r="M43" s="1051"/>
      <c r="N43" s="1051"/>
      <c r="O43" s="1051"/>
      <c r="P43" s="1051"/>
      <c r="Q43" s="1051"/>
      <c r="R43" s="1051"/>
      <c r="S43" s="1051"/>
      <c r="T43" s="1051"/>
      <c r="U43" s="1051"/>
      <c r="V43" s="1051"/>
      <c r="W43" s="1051"/>
      <c r="X43" s="1051"/>
      <c r="Y43" s="1051"/>
      <c r="Z43" s="1051"/>
      <c r="AA43" s="1051"/>
      <c r="AB43" s="1051"/>
      <c r="AC43" s="1051"/>
      <c r="AD43" s="1051"/>
      <c r="AE43" s="1051"/>
      <c r="AF43" s="1051"/>
      <c r="AG43" s="1051"/>
      <c r="AH43" s="1052"/>
    </row>
    <row r="44" spans="1:39" ht="14.4" x14ac:dyDescent="0.2">
      <c r="A44" s="1078"/>
      <c r="B44" s="779"/>
      <c r="C44" s="779"/>
      <c r="D44" s="779"/>
      <c r="E44" s="1079"/>
      <c r="F44" s="1050" t="str">
        <f>IF(ISBLANK('一括記入シート（最初）'!$C$59),"",'一括記入シート（最初）'!$C$59)</f>
        <v/>
      </c>
      <c r="G44" s="1051"/>
      <c r="H44" s="1051"/>
      <c r="I44" s="1051"/>
      <c r="J44" s="1051"/>
      <c r="K44" s="1051"/>
      <c r="L44" s="1051"/>
      <c r="M44" s="1051"/>
      <c r="N44" s="1051"/>
      <c r="O44" s="1051"/>
      <c r="P44" s="1051"/>
      <c r="Q44" s="1051"/>
      <c r="R44" s="1051"/>
      <c r="S44" s="1051"/>
      <c r="T44" s="1051"/>
      <c r="U44" s="1051"/>
      <c r="V44" s="1051"/>
      <c r="W44" s="1051"/>
      <c r="X44" s="1051"/>
      <c r="Y44" s="1051"/>
      <c r="Z44" s="1051"/>
      <c r="AA44" s="1051"/>
      <c r="AB44" s="1051"/>
      <c r="AC44" s="1051"/>
      <c r="AD44" s="1051"/>
      <c r="AE44" s="1051"/>
      <c r="AF44" s="1051"/>
      <c r="AG44" s="1051"/>
      <c r="AH44" s="1052"/>
    </row>
    <row r="45" spans="1:39" ht="14.4" x14ac:dyDescent="0.2">
      <c r="A45" s="1078"/>
      <c r="B45" s="779"/>
      <c r="C45" s="779"/>
      <c r="D45" s="779"/>
      <c r="E45" s="1079"/>
      <c r="F45" s="1050" t="str">
        <f>IF(ISBLANK('一括記入シート（最初）'!$C$60),"",'一括記入シート（最初）'!$C$60)</f>
        <v/>
      </c>
      <c r="G45" s="1051"/>
      <c r="H45" s="1051"/>
      <c r="I45" s="1051"/>
      <c r="J45" s="1051"/>
      <c r="K45" s="1051"/>
      <c r="L45" s="1051"/>
      <c r="M45" s="1051"/>
      <c r="N45" s="1051"/>
      <c r="O45" s="1051"/>
      <c r="P45" s="1051"/>
      <c r="Q45" s="1051"/>
      <c r="R45" s="1051"/>
      <c r="S45" s="1051"/>
      <c r="T45" s="1051"/>
      <c r="U45" s="1051"/>
      <c r="V45" s="1051"/>
      <c r="W45" s="1051"/>
      <c r="X45" s="1051"/>
      <c r="Y45" s="1051"/>
      <c r="Z45" s="1051"/>
      <c r="AA45" s="1051"/>
      <c r="AB45" s="1051"/>
      <c r="AC45" s="1051"/>
      <c r="AD45" s="1051"/>
      <c r="AE45" s="1051"/>
      <c r="AF45" s="1051"/>
      <c r="AG45" s="1051"/>
      <c r="AH45" s="1052"/>
      <c r="AI45" s="60"/>
      <c r="AJ45" s="60"/>
      <c r="AK45" s="60"/>
    </row>
    <row r="46" spans="1:39" ht="14.4" customHeight="1" x14ac:dyDescent="0.2">
      <c r="A46" s="1078"/>
      <c r="B46" s="779"/>
      <c r="C46" s="779"/>
      <c r="D46" s="779"/>
      <c r="E46" s="1079"/>
      <c r="F46" s="1050" t="str">
        <f>IF(ISBLANK('一括記入シート（最初）'!$C$61),"",'一括記入シート（最初）'!$C$61)</f>
        <v/>
      </c>
      <c r="G46" s="1051"/>
      <c r="H46" s="1051"/>
      <c r="I46" s="1051"/>
      <c r="J46" s="1051"/>
      <c r="K46" s="1051"/>
      <c r="L46" s="1051"/>
      <c r="M46" s="1051"/>
      <c r="N46" s="1051"/>
      <c r="O46" s="1051"/>
      <c r="P46" s="1051"/>
      <c r="Q46" s="1051"/>
      <c r="R46" s="1051"/>
      <c r="S46" s="1051"/>
      <c r="T46" s="1051"/>
      <c r="U46" s="1051"/>
      <c r="V46" s="1051"/>
      <c r="W46" s="1051"/>
      <c r="X46" s="1051"/>
      <c r="Y46" s="1051"/>
      <c r="Z46" s="1051"/>
      <c r="AA46" s="1051"/>
      <c r="AB46" s="1051"/>
      <c r="AC46" s="1051"/>
      <c r="AD46" s="1051"/>
      <c r="AE46" s="1051"/>
      <c r="AF46" s="1051"/>
      <c r="AG46" s="1051"/>
      <c r="AH46" s="1052"/>
    </row>
    <row r="47" spans="1:39" ht="14.4" x14ac:dyDescent="0.2">
      <c r="A47" s="1078"/>
      <c r="B47" s="779"/>
      <c r="C47" s="779"/>
      <c r="D47" s="779"/>
      <c r="E47" s="1079"/>
      <c r="F47" s="1050" t="str">
        <f>IF(ISBLANK('一括記入シート（最初）'!$C$62),"",'一括記入シート（最初）'!$C$62)</f>
        <v/>
      </c>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2"/>
      <c r="AI47" s="60"/>
      <c r="AJ47" s="59"/>
      <c r="AK47" s="59"/>
      <c r="AL47" s="59"/>
      <c r="AM47" s="59"/>
    </row>
    <row r="48" spans="1:39" ht="14.4" x14ac:dyDescent="0.2">
      <c r="A48" s="976"/>
      <c r="B48" s="977"/>
      <c r="C48" s="977"/>
      <c r="D48" s="977"/>
      <c r="E48" s="978"/>
      <c r="F48" s="1050" t="str">
        <f>IF(ISBLANK('一括記入シート（最初）'!$C$63),"",'一括記入シート（最初）'!$C$63)</f>
        <v/>
      </c>
      <c r="G48" s="1051"/>
      <c r="H48" s="1051"/>
      <c r="I48" s="1051"/>
      <c r="J48" s="1051"/>
      <c r="K48" s="1051"/>
      <c r="L48" s="1051"/>
      <c r="M48" s="1051"/>
      <c r="N48" s="1051"/>
      <c r="O48" s="1051"/>
      <c r="P48" s="1051"/>
      <c r="Q48" s="1051"/>
      <c r="R48" s="1051"/>
      <c r="S48" s="1051"/>
      <c r="T48" s="1051"/>
      <c r="U48" s="1051"/>
      <c r="V48" s="1051"/>
      <c r="W48" s="1051"/>
      <c r="X48" s="1051"/>
      <c r="Y48" s="1051"/>
      <c r="Z48" s="1051"/>
      <c r="AA48" s="1051"/>
      <c r="AB48" s="1051"/>
      <c r="AC48" s="1051"/>
      <c r="AD48" s="1051"/>
      <c r="AE48" s="1051"/>
      <c r="AF48" s="1051"/>
      <c r="AG48" s="1051"/>
      <c r="AH48" s="1052"/>
    </row>
    <row r="49" spans="1:40" ht="27" customHeight="1" x14ac:dyDescent="0.2">
      <c r="A49" s="1066" t="s">
        <v>126</v>
      </c>
      <c r="B49" s="1066"/>
      <c r="C49" s="1066"/>
      <c r="D49" s="1066"/>
      <c r="E49" s="1066"/>
      <c r="F49" s="1077"/>
      <c r="G49" s="1046"/>
      <c r="H49" s="1046"/>
      <c r="I49" s="1046"/>
      <c r="J49" s="195"/>
      <c r="K49" s="1046"/>
      <c r="L49" s="1046"/>
      <c r="M49" s="195"/>
      <c r="N49" s="1047"/>
      <c r="O49" s="1047"/>
      <c r="P49" s="197"/>
      <c r="Q49" s="1075" t="s">
        <v>127</v>
      </c>
      <c r="R49" s="1075"/>
      <c r="S49" s="1076" t="str">
        <f>IF(ISBLANK('一括記入シート（最初）'!$J$54),"",'一括記入シート（最初）'!$J$54)</f>
        <v>令和6年9月15日</v>
      </c>
      <c r="T49" s="1076"/>
      <c r="U49" s="1076"/>
      <c r="V49" s="1076"/>
      <c r="W49" s="1076"/>
      <c r="X49" s="1076"/>
      <c r="Y49" s="1076"/>
      <c r="Z49" s="1076"/>
      <c r="AA49" s="1076"/>
      <c r="AB49" s="1076"/>
      <c r="AC49" s="1076"/>
      <c r="AD49" s="1076"/>
      <c r="AE49" s="1076"/>
      <c r="AF49" s="197"/>
      <c r="AG49" s="197"/>
      <c r="AH49" s="198"/>
      <c r="AI49" s="342"/>
      <c r="AJ49" s="342"/>
      <c r="AK49" s="342"/>
      <c r="AL49" s="342"/>
      <c r="AM49" s="342"/>
    </row>
    <row r="50" spans="1:40" ht="14.4" x14ac:dyDescent="0.2">
      <c r="A50" s="1059" t="s">
        <v>128</v>
      </c>
      <c r="B50" s="1059"/>
      <c r="C50" s="1059"/>
      <c r="D50" s="1059"/>
      <c r="E50" s="1059"/>
      <c r="F50" s="1059"/>
      <c r="G50" s="1059"/>
      <c r="H50" s="1059"/>
      <c r="I50" s="1059"/>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row>
    <row r="51" spans="1:40" ht="14.4" x14ac:dyDescent="0.2">
      <c r="A51" s="1048" t="s">
        <v>129</v>
      </c>
      <c r="B51" s="1048"/>
      <c r="C51" s="1048"/>
      <c r="D51" s="1048"/>
      <c r="E51" s="1048"/>
      <c r="F51" s="1066" t="s">
        <v>41</v>
      </c>
      <c r="G51" s="1066"/>
      <c r="H51" s="1066"/>
      <c r="I51" s="1066"/>
      <c r="J51" s="1066"/>
      <c r="K51" s="1066"/>
      <c r="L51" s="1066"/>
      <c r="M51" s="1066"/>
      <c r="N51" s="1066" t="s">
        <v>51</v>
      </c>
      <c r="O51" s="1066"/>
      <c r="P51" s="1066"/>
      <c r="Q51" s="1066"/>
      <c r="R51" s="1066"/>
      <c r="S51" s="1066"/>
      <c r="T51" s="1066"/>
      <c r="U51" s="1066"/>
      <c r="V51" s="1066"/>
      <c r="W51" s="1066"/>
      <c r="X51" s="1066"/>
      <c r="Y51" s="1066"/>
      <c r="Z51" s="1066"/>
      <c r="AA51" s="1066"/>
      <c r="AB51" s="1066"/>
      <c r="AC51" s="1066"/>
      <c r="AD51" s="1066"/>
      <c r="AE51" s="1066"/>
      <c r="AF51" s="1066"/>
      <c r="AG51" s="1066"/>
      <c r="AH51" s="1066"/>
    </row>
    <row r="52" spans="1:40" x14ac:dyDescent="0.2">
      <c r="A52" s="1048"/>
      <c r="B52" s="1048"/>
      <c r="C52" s="1048"/>
      <c r="D52" s="1048"/>
      <c r="E52" s="1048"/>
      <c r="F52" s="1063" t="str">
        <f>IF(ISBLANK('一括記入シート（最初）'!$C$33),"",'一括記入シート（最初）'!$C$33)</f>
        <v>(株)A建設</v>
      </c>
      <c r="G52" s="1064"/>
      <c r="H52" s="1064"/>
      <c r="I52" s="1064"/>
      <c r="J52" s="1064"/>
      <c r="K52" s="1064"/>
      <c r="L52" s="1064"/>
      <c r="M52" s="1065"/>
      <c r="N52" s="1063" t="str">
        <f>IF(ISBLANK('一括記入シート（最初）'!$E$33),"",'一括記入シート（最初）'!$E$33)</f>
        <v>長野県上田市○○</v>
      </c>
      <c r="O52" s="1064"/>
      <c r="P52" s="1064"/>
      <c r="Q52" s="1064"/>
      <c r="R52" s="1064"/>
      <c r="S52" s="1064"/>
      <c r="T52" s="1064"/>
      <c r="U52" s="1064"/>
      <c r="V52" s="1064"/>
      <c r="W52" s="1064"/>
      <c r="X52" s="1064"/>
      <c r="Y52" s="1064"/>
      <c r="Z52" s="1064"/>
      <c r="AA52" s="1064"/>
      <c r="AB52" s="1064"/>
      <c r="AC52" s="1064"/>
      <c r="AD52" s="1064"/>
      <c r="AE52" s="1064"/>
      <c r="AF52" s="1064"/>
      <c r="AG52" s="1064"/>
      <c r="AH52" s="1065"/>
      <c r="AI52" s="339" t="s">
        <v>130</v>
      </c>
      <c r="AJ52" s="339"/>
      <c r="AK52" s="339"/>
      <c r="AL52" s="339"/>
      <c r="AM52" s="339"/>
      <c r="AN52" s="340"/>
    </row>
    <row r="53" spans="1:40" x14ac:dyDescent="0.2">
      <c r="A53" s="1048"/>
      <c r="B53" s="1048"/>
      <c r="C53" s="1048"/>
      <c r="D53" s="1048"/>
      <c r="E53" s="1048"/>
      <c r="F53" s="1058"/>
      <c r="G53" s="1059"/>
      <c r="H53" s="1059"/>
      <c r="I53" s="1059"/>
      <c r="J53" s="1059"/>
      <c r="K53" s="1059"/>
      <c r="L53" s="1059"/>
      <c r="M53" s="1060"/>
      <c r="N53" s="1058"/>
      <c r="O53" s="1059"/>
      <c r="P53" s="1059"/>
      <c r="Q53" s="1059"/>
      <c r="R53" s="1059"/>
      <c r="S53" s="1059"/>
      <c r="T53" s="1059"/>
      <c r="U53" s="1059"/>
      <c r="V53" s="1059"/>
      <c r="W53" s="1059"/>
      <c r="X53" s="1059"/>
      <c r="Y53" s="1059"/>
      <c r="Z53" s="1059"/>
      <c r="AA53" s="1059"/>
      <c r="AB53" s="1059"/>
      <c r="AC53" s="1059"/>
      <c r="AD53" s="1059"/>
      <c r="AE53" s="1059"/>
      <c r="AF53" s="1059"/>
      <c r="AG53" s="1059"/>
      <c r="AH53" s="1060"/>
      <c r="AI53" s="339" t="s">
        <v>131</v>
      </c>
      <c r="AJ53" s="349"/>
      <c r="AK53" s="349"/>
      <c r="AL53" s="340"/>
      <c r="AM53" s="340"/>
      <c r="AN53" s="340"/>
    </row>
    <row r="54" spans="1:40" ht="13.5" customHeight="1" x14ac:dyDescent="0.2">
      <c r="A54" s="1048"/>
      <c r="B54" s="1048"/>
      <c r="C54" s="1048"/>
      <c r="D54" s="1048"/>
      <c r="E54" s="1048"/>
      <c r="F54" s="1063" t="str">
        <f>IF(ISBLANK('一括記入シート（最初）'!$C$34),"",'一括記入シート（最初）'!$C$34)</f>
        <v>(有)B建設</v>
      </c>
      <c r="G54" s="1064"/>
      <c r="H54" s="1064"/>
      <c r="I54" s="1064"/>
      <c r="J54" s="1064"/>
      <c r="K54" s="1064"/>
      <c r="L54" s="1064"/>
      <c r="M54" s="1065"/>
      <c r="N54" s="1063" t="str">
        <f>IF(ISBLANK('一括記入シート（最初）'!$E$34),"",'一括記入シート（最初）'!$E$34)</f>
        <v>長野県上田市△△</v>
      </c>
      <c r="O54" s="1064"/>
      <c r="P54" s="1064"/>
      <c r="Q54" s="1064"/>
      <c r="R54" s="1064"/>
      <c r="S54" s="1064"/>
      <c r="T54" s="1064"/>
      <c r="U54" s="1064"/>
      <c r="V54" s="1064"/>
      <c r="W54" s="1064"/>
      <c r="X54" s="1064"/>
      <c r="Y54" s="1064"/>
      <c r="Z54" s="1064"/>
      <c r="AA54" s="1064"/>
      <c r="AB54" s="1064"/>
      <c r="AC54" s="1064"/>
      <c r="AD54" s="1064"/>
      <c r="AE54" s="1064"/>
      <c r="AF54" s="1064"/>
      <c r="AG54" s="1064"/>
      <c r="AH54" s="1065"/>
    </row>
    <row r="55" spans="1:40" ht="13.5" customHeight="1" x14ac:dyDescent="0.2">
      <c r="A55" s="1048"/>
      <c r="B55" s="1048"/>
      <c r="C55" s="1048"/>
      <c r="D55" s="1048"/>
      <c r="E55" s="1048"/>
      <c r="F55" s="1058"/>
      <c r="G55" s="1059"/>
      <c r="H55" s="1059"/>
      <c r="I55" s="1059"/>
      <c r="J55" s="1059"/>
      <c r="K55" s="1059"/>
      <c r="L55" s="1059"/>
      <c r="M55" s="1060"/>
      <c r="N55" s="1058"/>
      <c r="O55" s="1059"/>
      <c r="P55" s="1059"/>
      <c r="Q55" s="1059"/>
      <c r="R55" s="1059"/>
      <c r="S55" s="1059"/>
      <c r="T55" s="1059"/>
      <c r="U55" s="1059"/>
      <c r="V55" s="1059"/>
      <c r="W55" s="1059"/>
      <c r="X55" s="1059"/>
      <c r="Y55" s="1059"/>
      <c r="Z55" s="1059"/>
      <c r="AA55" s="1059"/>
      <c r="AB55" s="1059"/>
      <c r="AC55" s="1059"/>
      <c r="AD55" s="1059"/>
      <c r="AE55" s="1059"/>
      <c r="AF55" s="1059"/>
      <c r="AG55" s="1059"/>
      <c r="AH55" s="1060"/>
    </row>
    <row r="56" spans="1:40" ht="13.5" customHeight="1" x14ac:dyDescent="0.2">
      <c r="A56" s="1048"/>
      <c r="B56" s="1048"/>
      <c r="C56" s="1048"/>
      <c r="D56" s="1048"/>
      <c r="E56" s="1048"/>
      <c r="F56" s="1063" t="str">
        <f>IF(ISBLANK('一括記入シート（最初）'!$C$35),"",'一括記入シート（最初）'!$C$35)</f>
        <v>C建設(株)</v>
      </c>
      <c r="G56" s="1064"/>
      <c r="H56" s="1064"/>
      <c r="I56" s="1064"/>
      <c r="J56" s="1064"/>
      <c r="K56" s="1064"/>
      <c r="L56" s="1064"/>
      <c r="M56" s="1065"/>
      <c r="N56" s="1063" t="str">
        <f>IF(ISBLANK('一括記入シート（最初）'!$E$35),"",'一括記入シート（最初）'!$E$35)</f>
        <v>長野県上田市□□</v>
      </c>
      <c r="O56" s="1064"/>
      <c r="P56" s="1064"/>
      <c r="Q56" s="1064"/>
      <c r="R56" s="1064"/>
      <c r="S56" s="1064"/>
      <c r="T56" s="1064"/>
      <c r="U56" s="1064"/>
      <c r="V56" s="1064"/>
      <c r="W56" s="1064"/>
      <c r="X56" s="1064"/>
      <c r="Y56" s="1064"/>
      <c r="Z56" s="1064"/>
      <c r="AA56" s="1064"/>
      <c r="AB56" s="1064"/>
      <c r="AC56" s="1064"/>
      <c r="AD56" s="1064"/>
      <c r="AE56" s="1064"/>
      <c r="AF56" s="1064"/>
      <c r="AG56" s="1064"/>
      <c r="AH56" s="1065"/>
    </row>
    <row r="57" spans="1:40" ht="13.5" customHeight="1" x14ac:dyDescent="0.2">
      <c r="A57" s="1048"/>
      <c r="B57" s="1048"/>
      <c r="C57" s="1048"/>
      <c r="D57" s="1048"/>
      <c r="E57" s="1048"/>
      <c r="F57" s="1058"/>
      <c r="G57" s="1059"/>
      <c r="H57" s="1059"/>
      <c r="I57" s="1059"/>
      <c r="J57" s="1059"/>
      <c r="K57" s="1059"/>
      <c r="L57" s="1059"/>
      <c r="M57" s="1060"/>
      <c r="N57" s="1058"/>
      <c r="O57" s="1059"/>
      <c r="P57" s="1059"/>
      <c r="Q57" s="1059"/>
      <c r="R57" s="1059"/>
      <c r="S57" s="1059"/>
      <c r="T57" s="1059"/>
      <c r="U57" s="1059"/>
      <c r="V57" s="1059"/>
      <c r="W57" s="1059"/>
      <c r="X57" s="1059"/>
      <c r="Y57" s="1059"/>
      <c r="Z57" s="1059"/>
      <c r="AA57" s="1059"/>
      <c r="AB57" s="1059"/>
      <c r="AC57" s="1059"/>
      <c r="AD57" s="1059"/>
      <c r="AE57" s="1059"/>
      <c r="AF57" s="1059"/>
      <c r="AG57" s="1059"/>
      <c r="AH57" s="1060"/>
    </row>
    <row r="58" spans="1:40" ht="13.5" customHeight="1" x14ac:dyDescent="0.2">
      <c r="A58" s="1048"/>
      <c r="B58" s="1048"/>
      <c r="C58" s="1048"/>
      <c r="D58" s="1048"/>
      <c r="E58" s="1048"/>
      <c r="F58" s="1063" t="str">
        <f>IF(ISBLANK('一括記入シート（最初）'!$C$36),"",'一括記入シート（最初）'!$C$36)</f>
        <v/>
      </c>
      <c r="G58" s="1064"/>
      <c r="H58" s="1064"/>
      <c r="I58" s="1064"/>
      <c r="J58" s="1064"/>
      <c r="K58" s="1064"/>
      <c r="L58" s="1064"/>
      <c r="M58" s="1065"/>
      <c r="N58" s="1063" t="str">
        <f>IF(ISBLANK('一括記入シート（最初）'!$E$36),"",'一括記入シート（最初）'!$E$36)</f>
        <v/>
      </c>
      <c r="O58" s="1064"/>
      <c r="P58" s="1064"/>
      <c r="Q58" s="1064"/>
      <c r="R58" s="1064"/>
      <c r="S58" s="1064"/>
      <c r="T58" s="1064"/>
      <c r="U58" s="1064"/>
      <c r="V58" s="1064"/>
      <c r="W58" s="1064"/>
      <c r="X58" s="1064"/>
      <c r="Y58" s="1064"/>
      <c r="Z58" s="1064"/>
      <c r="AA58" s="1064"/>
      <c r="AB58" s="1064"/>
      <c r="AC58" s="1064"/>
      <c r="AD58" s="1064"/>
      <c r="AE58" s="1064"/>
      <c r="AF58" s="1064"/>
      <c r="AG58" s="1064"/>
      <c r="AH58" s="1065"/>
    </row>
    <row r="59" spans="1:40" ht="13.5" customHeight="1" x14ac:dyDescent="0.2">
      <c r="A59" s="1048"/>
      <c r="B59" s="1048"/>
      <c r="C59" s="1048"/>
      <c r="D59" s="1048"/>
      <c r="E59" s="1048"/>
      <c r="F59" s="1058"/>
      <c r="G59" s="1059"/>
      <c r="H59" s="1059"/>
      <c r="I59" s="1059"/>
      <c r="J59" s="1059"/>
      <c r="K59" s="1059"/>
      <c r="L59" s="1059"/>
      <c r="M59" s="1060"/>
      <c r="N59" s="1058"/>
      <c r="O59" s="1059"/>
      <c r="P59" s="1059"/>
      <c r="Q59" s="1059"/>
      <c r="R59" s="1059"/>
      <c r="S59" s="1059"/>
      <c r="T59" s="1059"/>
      <c r="U59" s="1059"/>
      <c r="V59" s="1059"/>
      <c r="W59" s="1059"/>
      <c r="X59" s="1059"/>
      <c r="Y59" s="1059"/>
      <c r="Z59" s="1059"/>
      <c r="AA59" s="1059"/>
      <c r="AB59" s="1059"/>
      <c r="AC59" s="1059"/>
      <c r="AD59" s="1059"/>
      <c r="AE59" s="1059"/>
      <c r="AF59" s="1059"/>
      <c r="AG59" s="1059"/>
      <c r="AH59" s="1060"/>
    </row>
    <row r="60" spans="1:40" ht="13.5" customHeight="1" x14ac:dyDescent="0.2">
      <c r="A60" s="1048"/>
      <c r="B60" s="1048"/>
      <c r="C60" s="1048"/>
      <c r="D60" s="1048"/>
      <c r="E60" s="1048"/>
      <c r="F60" s="1063" t="str">
        <f>IF(ISBLANK('一括記入シート（最初）'!$C$37),"",'一括記入シート（最初）'!$C$37)</f>
        <v/>
      </c>
      <c r="G60" s="1064"/>
      <c r="H60" s="1064"/>
      <c r="I60" s="1064"/>
      <c r="J60" s="1064"/>
      <c r="K60" s="1064"/>
      <c r="L60" s="1064"/>
      <c r="M60" s="1065"/>
      <c r="N60" s="1063" t="str">
        <f>IF(ISBLANK('一括記入シート（最初）'!$E$37),"",'一括記入シート（最初）'!$E$37)</f>
        <v/>
      </c>
      <c r="O60" s="1064"/>
      <c r="P60" s="1064"/>
      <c r="Q60" s="1064"/>
      <c r="R60" s="1064"/>
      <c r="S60" s="1064"/>
      <c r="T60" s="1064"/>
      <c r="U60" s="1064"/>
      <c r="V60" s="1064"/>
      <c r="W60" s="1064"/>
      <c r="X60" s="1064"/>
      <c r="Y60" s="1064"/>
      <c r="Z60" s="1064"/>
      <c r="AA60" s="1064"/>
      <c r="AB60" s="1064"/>
      <c r="AC60" s="1064"/>
      <c r="AD60" s="1064"/>
      <c r="AE60" s="1064"/>
      <c r="AF60" s="1064"/>
      <c r="AG60" s="1064"/>
      <c r="AH60" s="1065"/>
    </row>
    <row r="61" spans="1:40" ht="13.5" customHeight="1" x14ac:dyDescent="0.2">
      <c r="A61" s="1048"/>
      <c r="B61" s="1048"/>
      <c r="C61" s="1048"/>
      <c r="D61" s="1048"/>
      <c r="E61" s="1048"/>
      <c r="F61" s="1058"/>
      <c r="G61" s="1059"/>
      <c r="H61" s="1059"/>
      <c r="I61" s="1059"/>
      <c r="J61" s="1059"/>
      <c r="K61" s="1059"/>
      <c r="L61" s="1059"/>
      <c r="M61" s="1060"/>
      <c r="N61" s="1058"/>
      <c r="O61" s="1059"/>
      <c r="P61" s="1059"/>
      <c r="Q61" s="1059"/>
      <c r="R61" s="1059"/>
      <c r="S61" s="1059"/>
      <c r="T61" s="1059"/>
      <c r="U61" s="1059"/>
      <c r="V61" s="1059"/>
      <c r="W61" s="1059"/>
      <c r="X61" s="1059"/>
      <c r="Y61" s="1059"/>
      <c r="Z61" s="1059"/>
      <c r="AA61" s="1059"/>
      <c r="AB61" s="1059"/>
      <c r="AC61" s="1059"/>
      <c r="AD61" s="1059"/>
      <c r="AE61" s="1059"/>
      <c r="AF61" s="1059"/>
      <c r="AG61" s="1059"/>
      <c r="AH61" s="1060"/>
    </row>
    <row r="62" spans="1:40" x14ac:dyDescent="0.2">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row>
    <row r="63" spans="1:40" x14ac:dyDescent="0.2">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1091" t="s">
        <v>104</v>
      </c>
      <c r="AB63" s="1091"/>
      <c r="AC63" s="1091"/>
      <c r="AD63" s="1091"/>
      <c r="AE63" s="901"/>
      <c r="AF63" s="901"/>
      <c r="AG63" s="901"/>
      <c r="AH63" s="901"/>
    </row>
    <row r="64" spans="1:40" x14ac:dyDescent="0.2">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4"/>
      <c r="AB64" s="54"/>
      <c r="AC64" s="54"/>
      <c r="AD64" s="54"/>
      <c r="AE64" s="52"/>
      <c r="AF64" s="52"/>
      <c r="AG64" s="52"/>
      <c r="AH64" s="52"/>
    </row>
    <row r="65" spans="1:43" x14ac:dyDescent="0.2">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848" t="s">
        <v>105</v>
      </c>
      <c r="AB65" s="848"/>
      <c r="AC65" s="848"/>
      <c r="AD65" s="848"/>
      <c r="AE65" s="1072"/>
      <c r="AF65" s="1072"/>
      <c r="AG65" s="1072"/>
      <c r="AH65" s="1072"/>
    </row>
    <row r="66" spans="1:43" s="52" customFormat="1" x14ac:dyDescent="0.2">
      <c r="AM66" s="62" t="s">
        <v>751</v>
      </c>
      <c r="AQ66" s="52" t="s">
        <v>38</v>
      </c>
    </row>
    <row r="67" spans="1:43" s="52" customFormat="1" x14ac:dyDescent="0.2">
      <c r="AM67" s="372" t="s">
        <v>133</v>
      </c>
      <c r="AQ67" s="52" t="s">
        <v>134</v>
      </c>
    </row>
    <row r="68" spans="1:43" s="52" customFormat="1" x14ac:dyDescent="0.2">
      <c r="AM68" s="372" t="s">
        <v>135</v>
      </c>
      <c r="AQ68" s="52" t="s">
        <v>136</v>
      </c>
    </row>
    <row r="69" spans="1:43" s="52" customFormat="1" x14ac:dyDescent="0.2">
      <c r="AM69" s="372" t="s">
        <v>137</v>
      </c>
      <c r="AQ69" s="52" t="s">
        <v>138</v>
      </c>
    </row>
    <row r="70" spans="1:43" s="52" customFormat="1" x14ac:dyDescent="0.2">
      <c r="AM70" s="372" t="s">
        <v>139</v>
      </c>
    </row>
    <row r="71" spans="1:43" s="52" customFormat="1" x14ac:dyDescent="0.2">
      <c r="AM71" s="372" t="s">
        <v>752</v>
      </c>
    </row>
    <row r="72" spans="1:43" s="52" customFormat="1" x14ac:dyDescent="0.2">
      <c r="AM72" s="372" t="s">
        <v>753</v>
      </c>
    </row>
    <row r="73" spans="1:43" s="52" customFormat="1" x14ac:dyDescent="0.2">
      <c r="AM73" s="372" t="s">
        <v>754</v>
      </c>
    </row>
    <row r="74" spans="1:43" s="52" customFormat="1" x14ac:dyDescent="0.2">
      <c r="AM74" s="62" t="s">
        <v>755</v>
      </c>
    </row>
    <row r="75" spans="1:43" s="52" customFormat="1" x14ac:dyDescent="0.2">
      <c r="AM75" s="372" t="s">
        <v>756</v>
      </c>
    </row>
    <row r="76" spans="1:43" s="52" customFormat="1" x14ac:dyDescent="0.2">
      <c r="AM76" s="62" t="s">
        <v>757</v>
      </c>
    </row>
    <row r="77" spans="1:43" s="52" customFormat="1" x14ac:dyDescent="0.2">
      <c r="AM77" s="372" t="s">
        <v>758</v>
      </c>
    </row>
    <row r="78" spans="1:43" s="52" customFormat="1" x14ac:dyDescent="0.2">
      <c r="AM78" s="373" t="s">
        <v>759</v>
      </c>
    </row>
    <row r="79" spans="1:43" s="52" customFormat="1" x14ac:dyDescent="0.2">
      <c r="AM79" s="372" t="s">
        <v>760</v>
      </c>
    </row>
    <row r="80" spans="1:43" s="52" customFormat="1" x14ac:dyDescent="0.2">
      <c r="AM80" s="373" t="s">
        <v>761</v>
      </c>
    </row>
    <row r="81" spans="39:39" s="52" customFormat="1" x14ac:dyDescent="0.2">
      <c r="AM81" s="374" t="s">
        <v>762</v>
      </c>
    </row>
    <row r="82" spans="39:39" s="52" customFormat="1" x14ac:dyDescent="0.2">
      <c r="AM82" s="375" t="s">
        <v>763</v>
      </c>
    </row>
    <row r="83" spans="39:39" s="52" customFormat="1" x14ac:dyDescent="0.2">
      <c r="AM83" s="372" t="s">
        <v>120</v>
      </c>
    </row>
    <row r="84" spans="39:39" s="52" customFormat="1" x14ac:dyDescent="0.2">
      <c r="AM84" s="372" t="s">
        <v>764</v>
      </c>
    </row>
    <row r="85" spans="39:39" s="52" customFormat="1" x14ac:dyDescent="0.2">
      <c r="AM85" s="372" t="s">
        <v>765</v>
      </c>
    </row>
    <row r="86" spans="39:39" s="52" customFormat="1" x14ac:dyDescent="0.2">
      <c r="AM86" s="372" t="s">
        <v>766</v>
      </c>
    </row>
    <row r="87" spans="39:39" s="52" customFormat="1" x14ac:dyDescent="0.2">
      <c r="AM87" s="62" t="s">
        <v>767</v>
      </c>
    </row>
    <row r="88" spans="39:39" s="52" customFormat="1" x14ac:dyDescent="0.2">
      <c r="AM88" s="372" t="s">
        <v>768</v>
      </c>
    </row>
    <row r="89" spans="39:39" s="52" customFormat="1" x14ac:dyDescent="0.2">
      <c r="AM89" s="62" t="s">
        <v>769</v>
      </c>
    </row>
    <row r="90" spans="39:39" s="52" customFormat="1" x14ac:dyDescent="0.2">
      <c r="AM90" s="372" t="s">
        <v>770</v>
      </c>
    </row>
    <row r="91" spans="39:39" s="52" customFormat="1" x14ac:dyDescent="0.2">
      <c r="AM91" s="62" t="s">
        <v>771</v>
      </c>
    </row>
    <row r="92" spans="39:39" s="52" customFormat="1" x14ac:dyDescent="0.2">
      <c r="AM92" s="372" t="s">
        <v>772</v>
      </c>
    </row>
    <row r="93" spans="39:39" s="52" customFormat="1" x14ac:dyDescent="0.2">
      <c r="AM93" s="62" t="s">
        <v>773</v>
      </c>
    </row>
    <row r="94" spans="39:39" s="52" customFormat="1" x14ac:dyDescent="0.2">
      <c r="AM94" s="372" t="s">
        <v>774</v>
      </c>
    </row>
    <row r="95" spans="39:39" s="52" customFormat="1" x14ac:dyDescent="0.2">
      <c r="AM95" s="373" t="s">
        <v>775</v>
      </c>
    </row>
    <row r="96" spans="39:39" s="52" customFormat="1" x14ac:dyDescent="0.2">
      <c r="AM96" s="374" t="s">
        <v>776</v>
      </c>
    </row>
    <row r="97" spans="39:39" s="52" customFormat="1" x14ac:dyDescent="0.2">
      <c r="AM97" s="62" t="s">
        <v>777</v>
      </c>
    </row>
    <row r="98" spans="39:39" s="52" customFormat="1" x14ac:dyDescent="0.2">
      <c r="AM98" s="372" t="s">
        <v>145</v>
      </c>
    </row>
    <row r="99" spans="39:39" s="52" customFormat="1" x14ac:dyDescent="0.2">
      <c r="AM99" s="372" t="s">
        <v>146</v>
      </c>
    </row>
    <row r="100" spans="39:39" s="52" customFormat="1" x14ac:dyDescent="0.2">
      <c r="AM100" s="372" t="s">
        <v>151</v>
      </c>
    </row>
    <row r="101" spans="39:39" s="52" customFormat="1" x14ac:dyDescent="0.2">
      <c r="AM101" s="373" t="s">
        <v>778</v>
      </c>
    </row>
    <row r="102" spans="39:39" s="52" customFormat="1" x14ac:dyDescent="0.2">
      <c r="AM102" s="372" t="s">
        <v>147</v>
      </c>
    </row>
    <row r="103" spans="39:39" s="52" customFormat="1" x14ac:dyDescent="0.2">
      <c r="AM103" s="372" t="s">
        <v>148</v>
      </c>
    </row>
    <row r="104" spans="39:39" s="52" customFormat="1" x14ac:dyDescent="0.2">
      <c r="AM104" s="372" t="s">
        <v>149</v>
      </c>
    </row>
    <row r="105" spans="39:39" s="52" customFormat="1" x14ac:dyDescent="0.2">
      <c r="AM105" s="372" t="s">
        <v>152</v>
      </c>
    </row>
    <row r="106" spans="39:39" s="52" customFormat="1" x14ac:dyDescent="0.2">
      <c r="AM106" s="372" t="s">
        <v>153</v>
      </c>
    </row>
    <row r="107" spans="39:39" s="52" customFormat="1" x14ac:dyDescent="0.2">
      <c r="AM107" s="62" t="s">
        <v>779</v>
      </c>
    </row>
    <row r="108" spans="39:39" s="52" customFormat="1" x14ac:dyDescent="0.2">
      <c r="AM108" s="372" t="s">
        <v>155</v>
      </c>
    </row>
    <row r="109" spans="39:39" s="52" customFormat="1" x14ac:dyDescent="0.2">
      <c r="AM109" s="372" t="s">
        <v>156</v>
      </c>
    </row>
    <row r="110" spans="39:39" s="52" customFormat="1" x14ac:dyDescent="0.2">
      <c r="AM110" s="372" t="s">
        <v>142</v>
      </c>
    </row>
    <row r="111" spans="39:39" s="52" customFormat="1" x14ac:dyDescent="0.2">
      <c r="AM111" s="372" t="s">
        <v>158</v>
      </c>
    </row>
    <row r="112" spans="39:39" s="52" customFormat="1" x14ac:dyDescent="0.2">
      <c r="AM112" s="372" t="s">
        <v>141</v>
      </c>
    </row>
    <row r="113" spans="39:39" s="52" customFormat="1" x14ac:dyDescent="0.2">
      <c r="AM113" s="373" t="s">
        <v>780</v>
      </c>
    </row>
    <row r="114" spans="39:39" s="52" customFormat="1" x14ac:dyDescent="0.2">
      <c r="AM114" s="372" t="s">
        <v>781</v>
      </c>
    </row>
    <row r="115" spans="39:39" s="52" customFormat="1" x14ac:dyDescent="0.2">
      <c r="AM115" s="373" t="s">
        <v>782</v>
      </c>
    </row>
    <row r="116" spans="39:39" s="52" customFormat="1" x14ac:dyDescent="0.2">
      <c r="AM116" s="372" t="s">
        <v>159</v>
      </c>
    </row>
    <row r="117" spans="39:39" s="52" customFormat="1" x14ac:dyDescent="0.2">
      <c r="AM117" s="372" t="s">
        <v>143</v>
      </c>
    </row>
    <row r="118" spans="39:39" s="52" customFormat="1" x14ac:dyDescent="0.2">
      <c r="AM118" s="62" t="s">
        <v>783</v>
      </c>
    </row>
    <row r="119" spans="39:39" s="52" customFormat="1" x14ac:dyDescent="0.2">
      <c r="AM119" s="372" t="s">
        <v>785</v>
      </c>
    </row>
    <row r="120" spans="39:39" s="52" customFormat="1" x14ac:dyDescent="0.2">
      <c r="AM120" s="62" t="s">
        <v>784</v>
      </c>
    </row>
    <row r="121" spans="39:39" s="52" customFormat="1" x14ac:dyDescent="0.2">
      <c r="AM121" s="372" t="s">
        <v>786</v>
      </c>
    </row>
    <row r="122" spans="39:39" s="52" customFormat="1" x14ac:dyDescent="0.2">
      <c r="AM122" s="62" t="s">
        <v>160</v>
      </c>
    </row>
    <row r="123" spans="39:39" s="52" customFormat="1" x14ac:dyDescent="0.2">
      <c r="AM123" s="62" t="s">
        <v>787</v>
      </c>
    </row>
    <row r="124" spans="39:39" s="52" customFormat="1" x14ac:dyDescent="0.2">
      <c r="AM124" s="372" t="s">
        <v>788</v>
      </c>
    </row>
    <row r="125" spans="39:39" s="52" customFormat="1" x14ac:dyDescent="0.2">
      <c r="AM125" s="373" t="s">
        <v>789</v>
      </c>
    </row>
    <row r="126" spans="39:39" s="52" customFormat="1" x14ac:dyDescent="0.2">
      <c r="AM126" s="372" t="s">
        <v>790</v>
      </c>
    </row>
    <row r="127" spans="39:39" s="52" customFormat="1" x14ac:dyDescent="0.2">
      <c r="AM127" s="373" t="s">
        <v>791</v>
      </c>
    </row>
    <row r="128" spans="39:39" s="52" customFormat="1" x14ac:dyDescent="0.2">
      <c r="AM128" s="372" t="s">
        <v>792</v>
      </c>
    </row>
    <row r="129" spans="39:39" s="52" customFormat="1" x14ac:dyDescent="0.2">
      <c r="AM129" s="373" t="s">
        <v>793</v>
      </c>
    </row>
    <row r="130" spans="39:39" s="52" customFormat="1" x14ac:dyDescent="0.2">
      <c r="AM130" s="372" t="s">
        <v>794</v>
      </c>
    </row>
    <row r="131" spans="39:39" x14ac:dyDescent="0.2">
      <c r="AM131" s="62" t="s">
        <v>795</v>
      </c>
    </row>
    <row r="132" spans="39:39" x14ac:dyDescent="0.2">
      <c r="AM132" s="372" t="s">
        <v>796</v>
      </c>
    </row>
    <row r="133" spans="39:39" x14ac:dyDescent="0.2">
      <c r="AM133" s="62" t="s">
        <v>797</v>
      </c>
    </row>
    <row r="134" spans="39:39" x14ac:dyDescent="0.2">
      <c r="AM134" s="372" t="s">
        <v>798</v>
      </c>
    </row>
    <row r="135" spans="39:39" x14ac:dyDescent="0.2">
      <c r="AM135" s="373" t="s">
        <v>799</v>
      </c>
    </row>
    <row r="136" spans="39:39" x14ac:dyDescent="0.2">
      <c r="AM136" s="372" t="s">
        <v>800</v>
      </c>
    </row>
    <row r="137" spans="39:39" x14ac:dyDescent="0.2">
      <c r="AM137" s="373" t="s">
        <v>801</v>
      </c>
    </row>
    <row r="138" spans="39:39" x14ac:dyDescent="0.2">
      <c r="AM138" s="372" t="s">
        <v>802</v>
      </c>
    </row>
    <row r="139" spans="39:39" x14ac:dyDescent="0.2">
      <c r="AM139" s="62"/>
    </row>
    <row r="140" spans="39:39" x14ac:dyDescent="0.2">
      <c r="AM140" s="62"/>
    </row>
    <row r="141" spans="39:39" x14ac:dyDescent="0.2">
      <c r="AM141" s="62"/>
    </row>
    <row r="142" spans="39:39" x14ac:dyDescent="0.2">
      <c r="AM142" s="62"/>
    </row>
    <row r="143" spans="39:39" x14ac:dyDescent="0.2">
      <c r="AM143" s="62"/>
    </row>
    <row r="144" spans="39:39" x14ac:dyDescent="0.2">
      <c r="AM144" s="62"/>
    </row>
    <row r="145" spans="39:39" x14ac:dyDescent="0.2">
      <c r="AM145" s="62"/>
    </row>
    <row r="146" spans="39:39" x14ac:dyDescent="0.2">
      <c r="AM146" s="62"/>
    </row>
    <row r="147" spans="39:39" x14ac:dyDescent="0.2">
      <c r="AM147" s="62"/>
    </row>
    <row r="148" spans="39:39" x14ac:dyDescent="0.2">
      <c r="AM148" s="62"/>
    </row>
    <row r="149" spans="39:39" x14ac:dyDescent="0.2">
      <c r="AM149" s="62"/>
    </row>
    <row r="150" spans="39:39" x14ac:dyDescent="0.2">
      <c r="AM150" s="62"/>
    </row>
    <row r="151" spans="39:39" x14ac:dyDescent="0.2">
      <c r="AM151" s="62"/>
    </row>
    <row r="152" spans="39:39" x14ac:dyDescent="0.2">
      <c r="AM152" s="62"/>
    </row>
    <row r="153" spans="39:39" x14ac:dyDescent="0.2">
      <c r="AM153" s="62"/>
    </row>
    <row r="154" spans="39:39" x14ac:dyDescent="0.2">
      <c r="AM154" s="62"/>
    </row>
    <row r="155" spans="39:39" x14ac:dyDescent="0.2">
      <c r="AM155" s="62"/>
    </row>
    <row r="156" spans="39:39" x14ac:dyDescent="0.2">
      <c r="AM156" s="62"/>
    </row>
    <row r="157" spans="39:39" x14ac:dyDescent="0.2">
      <c r="AM157" s="62"/>
    </row>
  </sheetData>
  <sheetProtection selectLockedCells="1" selectUnlockedCells="1"/>
  <mergeCells count="120">
    <mergeCell ref="L8:M8"/>
    <mergeCell ref="AF8:AG8"/>
    <mergeCell ref="AD24:AH24"/>
    <mergeCell ref="AD25:AH25"/>
    <mergeCell ref="AA11:AC11"/>
    <mergeCell ref="Y20:AC21"/>
    <mergeCell ref="N7:U7"/>
    <mergeCell ref="L7:M7"/>
    <mergeCell ref="AI36:AK36"/>
    <mergeCell ref="AI11:AN11"/>
    <mergeCell ref="AI12:AN12"/>
    <mergeCell ref="N36:AC36"/>
    <mergeCell ref="Y18:AC19"/>
    <mergeCell ref="AI5:AM7"/>
    <mergeCell ref="AI20:AM21"/>
    <mergeCell ref="AI2:AS4"/>
    <mergeCell ref="Z8:AA8"/>
    <mergeCell ref="X8:Y8"/>
    <mergeCell ref="V7:W7"/>
    <mergeCell ref="L11:N11"/>
    <mergeCell ref="AD27:AH27"/>
    <mergeCell ref="AD29:AH29"/>
    <mergeCell ref="J20:X21"/>
    <mergeCell ref="F24:X25"/>
    <mergeCell ref="F26:X27"/>
    <mergeCell ref="AD22:AH22"/>
    <mergeCell ref="A18:I19"/>
    <mergeCell ref="A24:E25"/>
    <mergeCell ref="AD23:AH23"/>
    <mergeCell ref="X7:AF7"/>
    <mergeCell ref="P35:AH35"/>
    <mergeCell ref="F28:X29"/>
    <mergeCell ref="R8:W8"/>
    <mergeCell ref="G8:H8"/>
    <mergeCell ref="A11:B15"/>
    <mergeCell ref="A22:I23"/>
    <mergeCell ref="AA63:AH63"/>
    <mergeCell ref="G5:K5"/>
    <mergeCell ref="L5:W5"/>
    <mergeCell ref="U12:W15"/>
    <mergeCell ref="R11:T11"/>
    <mergeCell ref="O11:Q11"/>
    <mergeCell ref="F11:H11"/>
    <mergeCell ref="O8:P8"/>
    <mergeCell ref="G7:K7"/>
    <mergeCell ref="F46:AH46"/>
    <mergeCell ref="A51:E61"/>
    <mergeCell ref="F51:M51"/>
    <mergeCell ref="G35:H35"/>
    <mergeCell ref="F37:AH38"/>
    <mergeCell ref="G36:M36"/>
    <mergeCell ref="N51:AH51"/>
    <mergeCell ref="F52:M53"/>
    <mergeCell ref="N52:AH53"/>
    <mergeCell ref="N58:AH59"/>
    <mergeCell ref="AD26:AH26"/>
    <mergeCell ref="AA65:AH65"/>
    <mergeCell ref="C12:E15"/>
    <mergeCell ref="A17:H17"/>
    <mergeCell ref="AA12:AC15"/>
    <mergeCell ref="AD32:AH32"/>
    <mergeCell ref="AD33:AH33"/>
    <mergeCell ref="K35:L35"/>
    <mergeCell ref="A50:I50"/>
    <mergeCell ref="A49:E49"/>
    <mergeCell ref="F39:AH39"/>
    <mergeCell ref="F40:AH40"/>
    <mergeCell ref="F41:AH41"/>
    <mergeCell ref="F44:AH44"/>
    <mergeCell ref="Q49:R49"/>
    <mergeCell ref="S49:AE49"/>
    <mergeCell ref="F49:G49"/>
    <mergeCell ref="H49:I49"/>
    <mergeCell ref="AD30:AH30"/>
    <mergeCell ref="AD31:AH31"/>
    <mergeCell ref="F42:AH42"/>
    <mergeCell ref="A39:E48"/>
    <mergeCell ref="F43:AH43"/>
    <mergeCell ref="A30:E33"/>
    <mergeCell ref="F30:X33"/>
    <mergeCell ref="F56:M57"/>
    <mergeCell ref="N56:AH57"/>
    <mergeCell ref="F58:M59"/>
    <mergeCell ref="F54:M55"/>
    <mergeCell ref="N54:AH55"/>
    <mergeCell ref="N60:AH61"/>
    <mergeCell ref="F60:M61"/>
    <mergeCell ref="A2:AH3"/>
    <mergeCell ref="A5:F7"/>
    <mergeCell ref="A8:F8"/>
    <mergeCell ref="AC8:AD8"/>
    <mergeCell ref="I8:J8"/>
    <mergeCell ref="C11:E11"/>
    <mergeCell ref="U11:W11"/>
    <mergeCell ref="J18:X19"/>
    <mergeCell ref="F12:H15"/>
    <mergeCell ref="AD11:AF11"/>
    <mergeCell ref="X11:Z11"/>
    <mergeCell ref="L12:N15"/>
    <mergeCell ref="I12:K15"/>
    <mergeCell ref="I11:K11"/>
    <mergeCell ref="AD20:AH21"/>
    <mergeCell ref="O12:Q15"/>
    <mergeCell ref="R12:T15"/>
    <mergeCell ref="K49:L49"/>
    <mergeCell ref="N49:O49"/>
    <mergeCell ref="AD12:AF15"/>
    <mergeCell ref="X12:Z15"/>
    <mergeCell ref="AD18:AH19"/>
    <mergeCell ref="F45:AH45"/>
    <mergeCell ref="F47:AH47"/>
    <mergeCell ref="F48:AH48"/>
    <mergeCell ref="AD28:AH28"/>
    <mergeCell ref="I35:J35"/>
    <mergeCell ref="A20:I21"/>
    <mergeCell ref="A28:E29"/>
    <mergeCell ref="J22:X23"/>
    <mergeCell ref="A35:E36"/>
    <mergeCell ref="A37:E38"/>
    <mergeCell ref="A26:E27"/>
  </mergeCells>
  <phoneticPr fontId="58"/>
  <dataValidations count="7">
    <dataValidation type="list" allowBlank="1" showInputMessage="1" showErrorMessage="1" sqref="AC8:AD8 L8:M8 K49:L49" xr:uid="{B434C85A-E371-4C3C-BA3B-4A741988E82C}">
      <formula1>"1,2,3,4,5,6,7,8,9,10,11,12"</formula1>
    </dataValidation>
    <dataValidation type="list" allowBlank="1" showInputMessage="1" showErrorMessage="1" sqref="AF8:AG8 O8:P8" xr:uid="{61269626-10C3-4225-8687-E0037CEAFB39}">
      <formula1>"1,2,3,4,5,6,7,8,9,10,11,12,13,14,15,16,17,18,19,20,21,22,23,24,25,26,27,28,29,30,31"</formula1>
    </dataValidation>
    <dataValidation type="list" allowBlank="1" showInputMessage="1" showErrorMessage="1" prompt="リストから選択（複数項目該当する場合は手入力で構いません）" sqref="F30:X33" xr:uid="{35C656B7-0380-489F-9D1E-111E33D79E8D}">
      <formula1>$AQ$66:$AQ$69</formula1>
    </dataValidation>
    <dataValidation type="list" allowBlank="1" showInputMessage="1" showErrorMessage="1" sqref="H49:I49" xr:uid="{76451F85-B8D4-488E-B865-13A9E7679B1F}">
      <formula1>"1,26,27,28、1,2,3,4,5"</formula1>
    </dataValidation>
    <dataValidation type="list" allowBlank="1" showInputMessage="1" showErrorMessage="1" sqref="Z8:AA8 I8:J8" xr:uid="{3D25E9AF-DEEA-4003-B8C9-F9161C5F2745}">
      <formula1>"5,6"</formula1>
    </dataValidation>
    <dataValidation type="list" allowBlank="1" showInputMessage="1" showErrorMessage="1" sqref="I35:J35" xr:uid="{01ADE7AE-C997-4E24-BA50-57407DFC2199}">
      <formula1>"5,6,7,8,9"</formula1>
    </dataValidation>
    <dataValidation type="list" allowBlank="1" showInputMessage="1" showErrorMessage="1" prompt="リストから選択（複数項目該当する場合は手入力で構いません）" sqref="F28:X29" xr:uid="{30877BE2-CEBC-4B56-84B7-B59515005588}">
      <formula1>$AM$66:$AM$138</formula1>
    </dataValidation>
  </dataValidations>
  <hyperlinks>
    <hyperlink ref="AA63:AD63" location="関係書類一覧表!Print_Area" display="関係書類一覧表!Print_Area" xr:uid="{8B445EBB-DF88-4FC7-8DFC-1A89F8EAB720}"/>
    <hyperlink ref="AA65:AD65" location="'一括記入シート（最初に記入してください）'!A1" display="'一括記入シート（最初に記入してください）'!A1" xr:uid="{D6160E36-FADA-47DF-9EC0-0EE24E1E8215}"/>
  </hyperlinks>
  <pageMargins left="0.84" right="0.33" top="0.78749999999999998" bottom="0.39374999999999999" header="0.51180555555555562" footer="0.51180555555555562"/>
  <pageSetup paperSize="9" firstPageNumber="4294963191" orientation="portrait" blackAndWhite="1" r:id="rId1"/>
  <headerFooter alignWithMargins="0">
    <oddHeader>&amp;R&amp;"ＭＳ Ｐゴシック"&amp;11(上田市様式１－１)</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52525-9608-4C1E-AEA3-976996246D87}">
  <sheetPr>
    <tabColor indexed="13"/>
  </sheetPr>
  <dimension ref="A1:AH54"/>
  <sheetViews>
    <sheetView topLeftCell="A26" workbookViewId="0">
      <selection activeCell="D26" sqref="D26:I26"/>
    </sheetView>
  </sheetViews>
  <sheetFormatPr defaultColWidth="9" defaultRowHeight="13.2" x14ac:dyDescent="0.2"/>
  <cols>
    <col min="1" max="2" width="10.44140625" style="13" customWidth="1"/>
    <col min="3" max="3" width="3.44140625" style="13" bestFit="1" customWidth="1"/>
    <col min="4" max="4" width="6.77734375" style="13" customWidth="1"/>
    <col min="5" max="9" width="10.44140625" style="13" customWidth="1"/>
    <col min="10" max="10" width="6.77734375" style="68" customWidth="1"/>
    <col min="11" max="34" width="9" style="68"/>
    <col min="35" max="16384" width="9" style="13"/>
  </cols>
  <sheetData>
    <row r="1" spans="1:21" x14ac:dyDescent="0.2">
      <c r="A1" s="13" t="s">
        <v>513</v>
      </c>
      <c r="J1" s="347" t="s">
        <v>705</v>
      </c>
      <c r="K1" s="352"/>
      <c r="L1" s="350"/>
      <c r="M1" s="350"/>
      <c r="N1" s="350"/>
      <c r="O1" s="350"/>
      <c r="P1" s="350"/>
      <c r="Q1" s="350"/>
      <c r="R1" s="350"/>
    </row>
    <row r="2" spans="1:21" ht="24.75" customHeight="1" x14ac:dyDescent="0.2">
      <c r="J2" s="356" t="s">
        <v>195</v>
      </c>
      <c r="K2" s="352"/>
      <c r="L2" s="352"/>
      <c r="M2" s="352"/>
      <c r="N2" s="352"/>
      <c r="O2" s="352"/>
      <c r="P2" s="352"/>
      <c r="Q2" s="352"/>
      <c r="R2" s="352"/>
      <c r="S2" s="352"/>
      <c r="T2" s="352"/>
      <c r="U2" s="352"/>
    </row>
    <row r="3" spans="1:21" ht="16.2" x14ac:dyDescent="0.2">
      <c r="C3" s="769" t="s">
        <v>841</v>
      </c>
      <c r="D3" s="769"/>
      <c r="E3" s="769"/>
      <c r="F3" s="769"/>
      <c r="G3" s="769"/>
      <c r="H3" s="271" t="s">
        <v>392</v>
      </c>
      <c r="J3" s="360" t="s">
        <v>164</v>
      </c>
      <c r="K3" s="262"/>
      <c r="L3" s="262"/>
      <c r="M3" s="262"/>
      <c r="N3" s="350"/>
      <c r="O3" s="350"/>
      <c r="P3" s="350"/>
    </row>
    <row r="4" spans="1:21" x14ac:dyDescent="0.2">
      <c r="C4" s="14"/>
      <c r="D4" s="14"/>
      <c r="E4" s="14"/>
      <c r="F4" s="14"/>
      <c r="G4" s="14"/>
    </row>
    <row r="5" spans="1:21" x14ac:dyDescent="0.2">
      <c r="H5" s="770"/>
      <c r="I5" s="770"/>
      <c r="J5" s="768" t="s">
        <v>165</v>
      </c>
      <c r="K5" s="768"/>
      <c r="L5" s="768"/>
      <c r="M5" s="768"/>
      <c r="N5" s="768"/>
      <c r="O5" s="768"/>
      <c r="P5" s="768"/>
      <c r="Q5" s="768"/>
      <c r="R5" s="768"/>
    </row>
    <row r="6" spans="1:21" ht="13.5" customHeight="1" x14ac:dyDescent="0.2">
      <c r="A6" s="130"/>
      <c r="B6" s="130"/>
      <c r="C6" s="130"/>
      <c r="D6" s="130"/>
      <c r="E6" s="130"/>
      <c r="F6" s="130"/>
      <c r="G6" s="771" t="s">
        <v>410</v>
      </c>
      <c r="H6" s="771"/>
      <c r="I6" s="771"/>
      <c r="J6" s="768"/>
      <c r="K6" s="768"/>
      <c r="L6" s="768"/>
      <c r="M6" s="768"/>
      <c r="N6" s="768"/>
      <c r="O6" s="768"/>
      <c r="P6" s="768"/>
      <c r="Q6" s="768"/>
      <c r="R6" s="768"/>
    </row>
    <row r="7" spans="1:21" ht="14.4" x14ac:dyDescent="0.2">
      <c r="A7" s="130"/>
      <c r="B7" s="130"/>
      <c r="C7" s="130"/>
      <c r="D7" s="130"/>
      <c r="E7" s="130"/>
      <c r="F7" s="130"/>
      <c r="G7" s="130"/>
      <c r="H7" s="130"/>
      <c r="I7" s="130"/>
    </row>
    <row r="8" spans="1:21" ht="15" customHeight="1" x14ac:dyDescent="0.2">
      <c r="A8" s="772" t="str">
        <f>CONCATENATE('一括記入シート（最初）'!$C$33,"　",'一括記入シート（最初）'!$D$33,"　","様")</f>
        <v>(株)A建設　○○　○○　様</v>
      </c>
      <c r="B8" s="773"/>
      <c r="C8" s="773"/>
      <c r="D8" s="774"/>
      <c r="E8" s="774"/>
      <c r="F8" s="130"/>
      <c r="G8" s="130"/>
      <c r="H8" s="130"/>
      <c r="I8" s="130"/>
      <c r="J8" s="775"/>
      <c r="K8" s="775"/>
      <c r="L8" s="775"/>
      <c r="M8" s="775"/>
      <c r="N8" s="775"/>
      <c r="O8" s="775"/>
      <c r="P8" s="775"/>
      <c r="Q8" s="775"/>
      <c r="R8" s="775"/>
    </row>
    <row r="9" spans="1:21" ht="15" customHeight="1" x14ac:dyDescent="0.2">
      <c r="A9" s="772" t="str">
        <f>CONCATENATE('一括記入シート（最初）'!$C$34,"　",'一括記入シート（最初）'!$D$34,"　","様")</f>
        <v>(有)B建設　△△　△△　様</v>
      </c>
      <c r="B9" s="773"/>
      <c r="C9" s="773"/>
      <c r="D9" s="774"/>
      <c r="E9" s="774"/>
      <c r="F9" s="130"/>
      <c r="G9" s="130"/>
      <c r="H9" s="130"/>
      <c r="I9" s="130"/>
      <c r="J9" s="775"/>
      <c r="K9" s="775"/>
      <c r="L9" s="775"/>
      <c r="M9" s="775"/>
      <c r="N9" s="775"/>
      <c r="O9" s="775"/>
      <c r="P9" s="775"/>
      <c r="Q9" s="775"/>
      <c r="R9" s="775"/>
    </row>
    <row r="10" spans="1:21" ht="15" customHeight="1" x14ac:dyDescent="0.2">
      <c r="A10" s="772" t="str">
        <f>CONCATENATE('一括記入シート（最初）'!$C$35,"　",'一括記入シート（最初）'!$D$35,"　","様")</f>
        <v>C建設(株)　□□　□□　様</v>
      </c>
      <c r="B10" s="773"/>
      <c r="C10" s="773"/>
      <c r="D10" s="774"/>
      <c r="E10" s="774"/>
      <c r="F10" s="130"/>
      <c r="G10" s="130"/>
      <c r="H10" s="130"/>
      <c r="I10" s="130"/>
      <c r="J10" s="775"/>
      <c r="K10" s="775"/>
      <c r="L10" s="775"/>
      <c r="M10" s="775"/>
      <c r="N10" s="775"/>
      <c r="O10" s="775"/>
      <c r="P10" s="775"/>
      <c r="Q10" s="775"/>
      <c r="R10" s="775"/>
    </row>
    <row r="11" spans="1:21" ht="15" customHeight="1" x14ac:dyDescent="0.2">
      <c r="A11" s="772" t="str">
        <f>CONCATENATE('一括記入シート（最初）'!$C$36,"　",'一括記入シート（最初）'!$D$36,"　","様")</f>
        <v>　　様</v>
      </c>
      <c r="B11" s="773"/>
      <c r="C11" s="773"/>
      <c r="D11" s="774"/>
      <c r="E11" s="774"/>
      <c r="F11" s="130"/>
      <c r="G11" s="130"/>
      <c r="H11" s="130"/>
      <c r="I11" s="130"/>
      <c r="J11" s="775"/>
      <c r="K11" s="775"/>
      <c r="L11" s="775"/>
      <c r="M11" s="775"/>
      <c r="N11" s="775"/>
      <c r="O11" s="775"/>
      <c r="P11" s="775"/>
      <c r="Q11" s="775"/>
      <c r="R11" s="775"/>
    </row>
    <row r="12" spans="1:21" ht="15" customHeight="1" x14ac:dyDescent="0.2">
      <c r="A12" s="772" t="str">
        <f>CONCATENATE('一括記入シート（最初）'!$C$37,"　",'一括記入シート（最初）'!$D$37,"　","様")</f>
        <v>　　様</v>
      </c>
      <c r="B12" s="773"/>
      <c r="C12" s="773"/>
      <c r="D12" s="774"/>
      <c r="E12" s="774"/>
      <c r="F12" s="776" t="str">
        <f>IF(ISBLANK('一括記入シート（最初）'!C14),"",'一括記入シート（最初）'!C14)</f>
        <v>上田市多面的機能広域協定運営委員会</v>
      </c>
      <c r="G12" s="776"/>
      <c r="H12" s="776"/>
      <c r="I12" s="776"/>
    </row>
    <row r="13" spans="1:21" ht="14.4" x14ac:dyDescent="0.2">
      <c r="A13" s="130"/>
      <c r="B13" s="130"/>
      <c r="C13" s="130"/>
      <c r="D13" s="130"/>
      <c r="E13" s="131"/>
      <c r="F13" s="777" t="s">
        <v>422</v>
      </c>
      <c r="G13" s="778" t="str">
        <f>IF(ISBLANK('一括記入シート（最初）'!$C$16),"",'一括記入シート（最初）'!$C$16)</f>
        <v>田中　幸雄</v>
      </c>
      <c r="H13" s="779"/>
      <c r="I13" s="780"/>
      <c r="J13" s="768" t="s">
        <v>520</v>
      </c>
      <c r="K13" s="768"/>
      <c r="L13" s="768"/>
      <c r="M13" s="768"/>
      <c r="N13" s="768"/>
      <c r="O13" s="768"/>
      <c r="P13" s="768"/>
      <c r="Q13" s="768"/>
      <c r="R13" s="768"/>
    </row>
    <row r="14" spans="1:21" ht="14.4" x14ac:dyDescent="0.2">
      <c r="A14" s="130"/>
      <c r="B14" s="130"/>
      <c r="C14" s="130"/>
      <c r="D14" s="130"/>
      <c r="E14" s="131"/>
      <c r="F14" s="777"/>
      <c r="G14" s="779"/>
      <c r="H14" s="779"/>
      <c r="I14" s="774"/>
      <c r="J14" s="768"/>
      <c r="K14" s="768"/>
      <c r="L14" s="768"/>
      <c r="M14" s="768"/>
      <c r="N14" s="768"/>
      <c r="O14" s="768"/>
      <c r="P14" s="768"/>
      <c r="Q14" s="768"/>
      <c r="R14" s="768"/>
    </row>
    <row r="15" spans="1:21" ht="14.4" x14ac:dyDescent="0.2">
      <c r="A15" s="130"/>
      <c r="B15" s="130"/>
      <c r="C15" s="130"/>
      <c r="D15" s="130"/>
      <c r="E15" s="130"/>
      <c r="F15" s="130"/>
      <c r="G15" s="778" t="s">
        <v>509</v>
      </c>
      <c r="H15" s="778"/>
      <c r="I15" s="130"/>
    </row>
    <row r="16" spans="1:21" x14ac:dyDescent="0.2">
      <c r="A16" s="785" t="s">
        <v>842</v>
      </c>
      <c r="B16" s="785"/>
      <c r="C16" s="785"/>
      <c r="D16" s="785"/>
      <c r="E16" s="785"/>
      <c r="F16" s="785"/>
      <c r="G16" s="785"/>
      <c r="H16" s="785"/>
      <c r="I16" s="785"/>
    </row>
    <row r="17" spans="1:24" x14ac:dyDescent="0.2">
      <c r="A17" s="786"/>
      <c r="B17" s="786"/>
      <c r="C17" s="786"/>
      <c r="D17" s="786"/>
      <c r="E17" s="786"/>
      <c r="F17" s="786"/>
      <c r="G17" s="786"/>
      <c r="H17" s="786"/>
      <c r="I17" s="786"/>
    </row>
    <row r="18" spans="1:24" ht="14.4" x14ac:dyDescent="0.2">
      <c r="A18" s="130"/>
      <c r="B18" s="130"/>
      <c r="C18" s="130"/>
      <c r="D18" s="130"/>
      <c r="E18" s="181" t="s">
        <v>167</v>
      </c>
      <c r="F18" s="130"/>
      <c r="G18" s="130"/>
      <c r="H18" s="130"/>
      <c r="I18" s="130"/>
    </row>
    <row r="19" spans="1:24" ht="14.4" x14ac:dyDescent="0.2">
      <c r="A19" s="130"/>
      <c r="B19" s="130"/>
      <c r="C19" s="130"/>
      <c r="D19" s="130"/>
      <c r="E19" s="130"/>
      <c r="F19" s="130"/>
      <c r="G19" s="130"/>
      <c r="H19" s="130"/>
      <c r="I19" s="130"/>
    </row>
    <row r="20" spans="1:24" ht="15.75" customHeight="1" x14ac:dyDescent="0.2">
      <c r="A20" s="787" t="s">
        <v>36</v>
      </c>
      <c r="B20" s="788"/>
      <c r="C20" s="791" t="str">
        <f>IF(ISBLANK('一括記入シート（最初）'!$C$13),"",'一括記入シート（最初）'!$C$13)</f>
        <v>令和　6　年度</v>
      </c>
      <c r="D20" s="792"/>
      <c r="E20" s="792"/>
      <c r="F20" s="793" t="s">
        <v>375</v>
      </c>
      <c r="G20" s="794"/>
      <c r="H20" s="794"/>
      <c r="I20" s="795"/>
      <c r="J20" s="67"/>
    </row>
    <row r="21" spans="1:24" ht="18.600000000000001" customHeight="1" x14ac:dyDescent="0.2">
      <c r="A21" s="789"/>
      <c r="B21" s="790"/>
      <c r="C21" s="796" t="str">
        <f>IF(ISBLANK('一括記入シート（最初）'!$E$14),"",'一括記入シート（最初）'!$E$14)</f>
        <v>〇〇水土里会</v>
      </c>
      <c r="D21" s="797"/>
      <c r="E21" s="797"/>
      <c r="F21" s="798" t="str">
        <f>IF(ISBLANK('一括記入シート（最初）'!$C$25),"",'一括記入シート（最初）'!$C$25)</f>
        <v>用水路更新工事</v>
      </c>
      <c r="G21" s="799"/>
      <c r="H21" s="799"/>
      <c r="I21" s="800"/>
      <c r="J21" s="67"/>
    </row>
    <row r="22" spans="1:24" ht="32.25" customHeight="1" x14ac:dyDescent="0.2">
      <c r="A22" s="781" t="s">
        <v>125</v>
      </c>
      <c r="B22" s="801"/>
      <c r="C22" s="802"/>
      <c r="D22" s="803"/>
      <c r="E22" s="803"/>
      <c r="F22" s="803"/>
      <c r="G22" s="803"/>
      <c r="H22" s="803"/>
      <c r="I22" s="804"/>
      <c r="J22" s="805" t="s">
        <v>443</v>
      </c>
      <c r="K22" s="806"/>
      <c r="L22" s="806"/>
      <c r="M22" s="806"/>
      <c r="N22" s="806"/>
      <c r="O22" s="806"/>
      <c r="P22" s="806"/>
      <c r="Q22" s="806"/>
      <c r="R22" s="806"/>
      <c r="S22" s="806"/>
      <c r="T22" s="806"/>
      <c r="U22" s="806"/>
      <c r="V22" s="806"/>
      <c r="W22" s="806"/>
    </row>
    <row r="23" spans="1:24" ht="18.600000000000001" customHeight="1" x14ac:dyDescent="0.2">
      <c r="A23" s="781" t="s">
        <v>302</v>
      </c>
      <c r="B23" s="801"/>
      <c r="C23" s="182"/>
      <c r="D23" s="807" t="s">
        <v>301</v>
      </c>
      <c r="E23" s="808"/>
      <c r="F23" s="808"/>
      <c r="G23" s="808"/>
      <c r="H23" s="808"/>
      <c r="I23" s="809"/>
      <c r="J23" s="122"/>
    </row>
    <row r="24" spans="1:24" ht="18.600000000000001" customHeight="1" x14ac:dyDescent="0.2">
      <c r="A24" s="781" t="s">
        <v>168</v>
      </c>
      <c r="B24" s="782"/>
      <c r="D24" s="783" t="str">
        <f>IF(ISBLANK('一括記入シート（最初）'!$C$24),"",'一括記入シート（最初）'!$C$24)</f>
        <v>上田市〇〇（△△）</v>
      </c>
      <c r="E24" s="783"/>
      <c r="F24" s="783"/>
      <c r="G24" s="783"/>
      <c r="H24" s="783"/>
      <c r="I24" s="784"/>
      <c r="J24" s="122"/>
    </row>
    <row r="25" spans="1:24" ht="18.600000000000001" customHeight="1" x14ac:dyDescent="0.2">
      <c r="A25" s="781" t="s">
        <v>170</v>
      </c>
      <c r="B25" s="782"/>
      <c r="C25" s="182"/>
      <c r="D25" s="810" t="str">
        <f>IF(ISBLANK('一括記入シート（最初）'!$J$54),"",'一括記入シート（最初）'!$J$54)</f>
        <v>令和6年9月15日</v>
      </c>
      <c r="E25" s="810"/>
      <c r="F25" s="810"/>
      <c r="G25" s="810"/>
      <c r="H25" s="810"/>
      <c r="I25" s="811"/>
      <c r="J25" s="357"/>
      <c r="K25" s="358"/>
      <c r="L25" s="358"/>
      <c r="M25" s="358"/>
      <c r="N25" s="358"/>
      <c r="O25" s="358"/>
      <c r="P25" s="358"/>
      <c r="Q25" s="350"/>
      <c r="R25" s="350"/>
      <c r="S25" s="350"/>
      <c r="T25" s="350"/>
      <c r="U25" s="350"/>
      <c r="V25" s="350"/>
      <c r="W25" s="350"/>
      <c r="X25" s="350"/>
    </row>
    <row r="26" spans="1:24" ht="17.25" customHeight="1" x14ac:dyDescent="0.2">
      <c r="A26" s="812" t="s">
        <v>498</v>
      </c>
      <c r="B26" s="813"/>
      <c r="C26" s="268"/>
      <c r="D26" s="818" t="str">
        <f>IF(ISBLANK('一括記入シート（最初）'!$E$14),"",'一括記入シート（最初）'!$E$14)</f>
        <v>〇〇水土里会</v>
      </c>
      <c r="E26" s="818"/>
      <c r="F26" s="818"/>
      <c r="G26" s="818" t="str">
        <f>IF(ISBLANK('一括記入シート（最初）'!$E$14),"",'一括記入シート（最初）'!$E$14)</f>
        <v>〇〇水土里会</v>
      </c>
      <c r="H26" s="818"/>
      <c r="I26" s="819"/>
      <c r="J26" s="357"/>
      <c r="K26" s="359"/>
      <c r="L26" s="358"/>
      <c r="M26" s="358"/>
      <c r="N26" s="358"/>
      <c r="O26" s="358"/>
      <c r="P26" s="358"/>
      <c r="Q26" s="350"/>
      <c r="R26" s="350"/>
      <c r="S26" s="350"/>
      <c r="T26" s="350"/>
      <c r="U26" s="350"/>
      <c r="V26" s="350"/>
      <c r="W26" s="350"/>
      <c r="X26" s="350"/>
    </row>
    <row r="27" spans="1:24" ht="17.25" customHeight="1" x14ac:dyDescent="0.2">
      <c r="A27" s="814"/>
      <c r="B27" s="815"/>
      <c r="C27" s="269"/>
      <c r="D27" s="820" t="s">
        <v>423</v>
      </c>
      <c r="E27" s="820"/>
      <c r="F27" s="270" t="s">
        <v>371</v>
      </c>
      <c r="G27" s="820"/>
      <c r="H27" s="820"/>
      <c r="I27" s="821"/>
      <c r="J27" s="357"/>
      <c r="K27" s="358"/>
      <c r="L27" s="358"/>
      <c r="M27" s="358"/>
      <c r="N27" s="358"/>
      <c r="O27" s="358"/>
      <c r="P27" s="358"/>
      <c r="Q27" s="350"/>
      <c r="R27" s="350"/>
      <c r="S27" s="350"/>
      <c r="T27" s="350"/>
      <c r="U27" s="350"/>
      <c r="V27" s="350"/>
      <c r="W27" s="350"/>
      <c r="X27" s="350"/>
    </row>
    <row r="28" spans="1:24" ht="16.5" customHeight="1" x14ac:dyDescent="0.2">
      <c r="A28" s="814"/>
      <c r="B28" s="815"/>
      <c r="C28" s="130"/>
      <c r="D28" s="822" t="s">
        <v>412</v>
      </c>
      <c r="E28" s="822"/>
      <c r="F28" s="822"/>
      <c r="G28" s="822"/>
      <c r="H28" s="822"/>
      <c r="I28" s="823"/>
      <c r="J28" s="806" t="s">
        <v>441</v>
      </c>
      <c r="K28" s="806"/>
      <c r="L28" s="806"/>
      <c r="M28" s="806"/>
      <c r="N28" s="806"/>
      <c r="O28" s="806"/>
      <c r="P28" s="806"/>
      <c r="Q28" s="806"/>
      <c r="R28" s="806"/>
      <c r="S28" s="806"/>
      <c r="T28" s="806"/>
      <c r="U28" s="806"/>
      <c r="V28" s="806"/>
      <c r="W28" s="352"/>
      <c r="X28" s="352"/>
    </row>
    <row r="29" spans="1:24" ht="17.25" customHeight="1" x14ac:dyDescent="0.2">
      <c r="A29" s="816"/>
      <c r="B29" s="817"/>
      <c r="C29" s="824" t="s">
        <v>171</v>
      </c>
      <c r="D29" s="825"/>
      <c r="E29" s="826" t="s">
        <v>413</v>
      </c>
      <c r="F29" s="827"/>
      <c r="G29" s="828" t="s">
        <v>376</v>
      </c>
      <c r="H29" s="828"/>
      <c r="I29" s="829"/>
      <c r="J29" s="806"/>
      <c r="K29" s="806"/>
      <c r="L29" s="806"/>
      <c r="M29" s="806"/>
      <c r="N29" s="806"/>
      <c r="O29" s="806"/>
      <c r="P29" s="806"/>
      <c r="Q29" s="806"/>
      <c r="R29" s="806"/>
      <c r="S29" s="806"/>
      <c r="T29" s="806"/>
      <c r="U29" s="806"/>
      <c r="V29" s="806"/>
      <c r="W29" s="352"/>
      <c r="X29" s="352"/>
    </row>
    <row r="30" spans="1:24" ht="17.25" customHeight="1" x14ac:dyDescent="0.2">
      <c r="A30" s="830" t="s">
        <v>372</v>
      </c>
      <c r="B30" s="831"/>
      <c r="C30" s="184"/>
      <c r="D30" s="832" t="s">
        <v>411</v>
      </c>
      <c r="E30" s="832"/>
      <c r="F30" s="833" t="s">
        <v>488</v>
      </c>
      <c r="G30" s="833"/>
      <c r="H30" s="833"/>
      <c r="I30" s="834"/>
      <c r="J30" s="805" t="s">
        <v>442</v>
      </c>
      <c r="K30" s="806"/>
      <c r="L30" s="806"/>
      <c r="M30" s="806"/>
      <c r="N30" s="806"/>
      <c r="O30" s="806"/>
      <c r="P30" s="806"/>
      <c r="Q30" s="806"/>
      <c r="R30" s="806"/>
      <c r="S30" s="806"/>
      <c r="T30" s="806"/>
      <c r="U30" s="806"/>
      <c r="V30" s="806"/>
      <c r="W30" s="806"/>
      <c r="X30" s="806"/>
    </row>
    <row r="31" spans="1:24" ht="17.25" customHeight="1" x14ac:dyDescent="0.2">
      <c r="A31" s="830"/>
      <c r="B31" s="831"/>
      <c r="C31" s="183"/>
      <c r="D31" s="835" t="s">
        <v>424</v>
      </c>
      <c r="E31" s="835"/>
      <c r="F31" s="835"/>
      <c r="G31" s="835"/>
      <c r="H31" s="835"/>
      <c r="I31" s="836"/>
      <c r="J31" s="805"/>
      <c r="K31" s="806"/>
      <c r="L31" s="806"/>
      <c r="M31" s="806"/>
      <c r="N31" s="806"/>
      <c r="O31" s="806"/>
      <c r="P31" s="806"/>
      <c r="Q31" s="806"/>
      <c r="R31" s="806"/>
      <c r="S31" s="806"/>
      <c r="T31" s="806"/>
      <c r="U31" s="806"/>
      <c r="V31" s="806"/>
      <c r="W31" s="806"/>
      <c r="X31" s="806"/>
    </row>
    <row r="32" spans="1:24" ht="17.25" customHeight="1" x14ac:dyDescent="0.2">
      <c r="A32" s="830" t="s">
        <v>844</v>
      </c>
      <c r="B32" s="831"/>
      <c r="C32" s="184"/>
      <c r="D32" s="832" t="s">
        <v>410</v>
      </c>
      <c r="E32" s="837"/>
      <c r="F32" s="837"/>
      <c r="G32" s="838" t="s">
        <v>843</v>
      </c>
      <c r="H32" s="838"/>
      <c r="I32" s="839"/>
      <c r="J32" s="351"/>
      <c r="K32" s="352"/>
      <c r="L32" s="352"/>
      <c r="M32" s="352"/>
      <c r="N32" s="352"/>
      <c r="O32" s="352"/>
      <c r="P32" s="352"/>
      <c r="Q32" s="352"/>
      <c r="R32" s="352"/>
      <c r="S32" s="352"/>
      <c r="T32" s="352"/>
      <c r="U32" s="352"/>
      <c r="V32" s="352"/>
      <c r="W32" s="352"/>
      <c r="X32" s="352"/>
    </row>
    <row r="33" spans="1:24" ht="17.25" customHeight="1" x14ac:dyDescent="0.25">
      <c r="A33" s="830"/>
      <c r="B33" s="831"/>
      <c r="C33" s="183"/>
      <c r="D33" s="840"/>
      <c r="E33" s="840"/>
      <c r="F33" s="840"/>
      <c r="G33" s="840"/>
      <c r="H33" s="840"/>
      <c r="I33" s="841"/>
      <c r="J33" s="353" t="s">
        <v>471</v>
      </c>
      <c r="K33" s="354"/>
      <c r="L33" s="354"/>
      <c r="M33" s="354"/>
      <c r="N33" s="354"/>
      <c r="O33" s="354"/>
      <c r="P33" s="352"/>
      <c r="Q33" s="352"/>
      <c r="R33" s="352"/>
      <c r="S33" s="352"/>
      <c r="T33" s="352"/>
      <c r="U33" s="352"/>
      <c r="V33" s="352"/>
      <c r="W33" s="352"/>
      <c r="X33" s="352"/>
    </row>
    <row r="34" spans="1:24" ht="17.25" customHeight="1" x14ac:dyDescent="0.2">
      <c r="A34" s="781" t="s">
        <v>172</v>
      </c>
      <c r="B34" s="782"/>
      <c r="C34" s="182"/>
      <c r="D34" s="783" t="s">
        <v>173</v>
      </c>
      <c r="E34" s="783"/>
      <c r="F34" s="783"/>
      <c r="G34" s="783"/>
      <c r="H34" s="783"/>
      <c r="I34" s="784"/>
    </row>
    <row r="35" spans="1:24" ht="17.25" customHeight="1" x14ac:dyDescent="0.2">
      <c r="A35" s="781" t="s">
        <v>174</v>
      </c>
      <c r="B35" s="782"/>
      <c r="C35" s="182"/>
      <c r="D35" s="783" t="s">
        <v>173</v>
      </c>
      <c r="E35" s="783"/>
      <c r="F35" s="783"/>
      <c r="G35" s="783"/>
      <c r="H35" s="783"/>
      <c r="I35" s="784"/>
    </row>
    <row r="36" spans="1:24" ht="17.25" customHeight="1" x14ac:dyDescent="0.2">
      <c r="A36" s="781" t="s">
        <v>847</v>
      </c>
      <c r="B36" s="782"/>
      <c r="C36" s="185" t="s">
        <v>175</v>
      </c>
      <c r="D36" s="842" t="s">
        <v>845</v>
      </c>
      <c r="E36" s="842"/>
      <c r="F36" s="842"/>
      <c r="G36" s="842"/>
      <c r="H36" s="842"/>
      <c r="I36" s="843"/>
    </row>
    <row r="37" spans="1:24" ht="17.25" customHeight="1" x14ac:dyDescent="0.2">
      <c r="A37" s="781"/>
      <c r="B37" s="782"/>
      <c r="C37" s="186"/>
      <c r="D37" s="844"/>
      <c r="E37" s="844"/>
      <c r="F37" s="844"/>
      <c r="G37" s="844"/>
      <c r="H37" s="844"/>
      <c r="I37" s="845"/>
    </row>
    <row r="38" spans="1:24" ht="17.25" customHeight="1" x14ac:dyDescent="0.2">
      <c r="A38" s="781"/>
      <c r="B38" s="782"/>
      <c r="C38" s="186"/>
      <c r="D38" s="844"/>
      <c r="E38" s="844"/>
      <c r="F38" s="844"/>
      <c r="G38" s="844"/>
      <c r="H38" s="844"/>
      <c r="I38" s="845"/>
    </row>
    <row r="39" spans="1:24" ht="17.25" customHeight="1" x14ac:dyDescent="0.2">
      <c r="A39" s="781"/>
      <c r="B39" s="782"/>
      <c r="C39" s="186"/>
      <c r="D39" s="844"/>
      <c r="E39" s="844"/>
      <c r="F39" s="844"/>
      <c r="G39" s="844"/>
      <c r="H39" s="844"/>
      <c r="I39" s="845"/>
    </row>
    <row r="40" spans="1:24" ht="17.25" customHeight="1" x14ac:dyDescent="0.2">
      <c r="A40" s="781"/>
      <c r="B40" s="782"/>
      <c r="C40" s="186"/>
      <c r="D40" s="844"/>
      <c r="E40" s="844"/>
      <c r="F40" s="844"/>
      <c r="G40" s="844"/>
      <c r="H40" s="844"/>
      <c r="I40" s="845"/>
    </row>
    <row r="41" spans="1:24" ht="15.75" customHeight="1" x14ac:dyDescent="0.2">
      <c r="A41" s="781"/>
      <c r="B41" s="782"/>
      <c r="C41" s="186"/>
      <c r="D41" s="844"/>
      <c r="E41" s="844"/>
      <c r="F41" s="844"/>
      <c r="G41" s="844"/>
      <c r="H41" s="844"/>
      <c r="I41" s="845"/>
    </row>
    <row r="42" spans="1:24" ht="17.25" customHeight="1" x14ac:dyDescent="0.2">
      <c r="A42" s="781"/>
      <c r="B42" s="782"/>
      <c r="C42" s="187" t="s">
        <v>176</v>
      </c>
      <c r="D42" s="846" t="s">
        <v>846</v>
      </c>
      <c r="E42" s="846"/>
      <c r="F42" s="846"/>
      <c r="G42" s="846"/>
      <c r="H42" s="846"/>
      <c r="I42" s="847"/>
    </row>
    <row r="43" spans="1:24" ht="17.25" customHeight="1" x14ac:dyDescent="0.2">
      <c r="A43" s="787" t="s">
        <v>177</v>
      </c>
      <c r="B43" s="788"/>
      <c r="C43" s="186" t="s">
        <v>513</v>
      </c>
      <c r="D43" s="857" t="s">
        <v>848</v>
      </c>
      <c r="E43" s="857"/>
      <c r="F43" s="857"/>
      <c r="G43" s="857"/>
      <c r="H43" s="857"/>
      <c r="I43" s="858"/>
    </row>
    <row r="44" spans="1:24" ht="13.5" customHeight="1" x14ac:dyDescent="0.2">
      <c r="A44" s="853"/>
      <c r="B44" s="854"/>
      <c r="C44" s="186"/>
      <c r="D44" s="859"/>
      <c r="E44" s="859"/>
      <c r="F44" s="859"/>
      <c r="G44" s="859"/>
      <c r="H44" s="859"/>
      <c r="I44" s="860"/>
    </row>
    <row r="45" spans="1:24" ht="17.25" customHeight="1" x14ac:dyDescent="0.2">
      <c r="A45" s="853"/>
      <c r="B45" s="854"/>
      <c r="C45" s="186" t="s">
        <v>697</v>
      </c>
      <c r="D45" s="849" t="s">
        <v>849</v>
      </c>
      <c r="E45" s="849"/>
      <c r="F45" s="849"/>
      <c r="G45" s="849"/>
      <c r="H45" s="849"/>
      <c r="I45" s="850"/>
    </row>
    <row r="46" spans="1:24" ht="13.5" customHeight="1" x14ac:dyDescent="0.2">
      <c r="A46" s="853"/>
      <c r="B46" s="854"/>
      <c r="C46" s="186"/>
      <c r="D46" s="859"/>
      <c r="E46" s="859"/>
      <c r="F46" s="859"/>
      <c r="G46" s="859"/>
      <c r="H46" s="859"/>
      <c r="I46" s="860"/>
    </row>
    <row r="47" spans="1:24" ht="17.25" customHeight="1" x14ac:dyDescent="0.2">
      <c r="A47" s="853"/>
      <c r="B47" s="854"/>
      <c r="C47" s="186" t="s">
        <v>820</v>
      </c>
      <c r="D47" s="849" t="s">
        <v>850</v>
      </c>
      <c r="E47" s="849"/>
      <c r="F47" s="849"/>
      <c r="G47" s="849"/>
      <c r="H47" s="849"/>
      <c r="I47" s="850"/>
    </row>
    <row r="48" spans="1:24" ht="13.2" customHeight="1" x14ac:dyDescent="0.2">
      <c r="A48" s="855"/>
      <c r="B48" s="856"/>
      <c r="C48" s="188"/>
      <c r="D48" s="851"/>
      <c r="E48" s="851"/>
      <c r="F48" s="851"/>
      <c r="G48" s="851"/>
      <c r="H48" s="851"/>
      <c r="I48" s="852"/>
    </row>
    <row r="49" spans="1:9" ht="18" customHeight="1" x14ac:dyDescent="0.2">
      <c r="A49" s="861"/>
      <c r="B49" s="861"/>
      <c r="C49" s="385"/>
      <c r="D49" s="386"/>
      <c r="E49" s="387"/>
      <c r="F49" s="387"/>
      <c r="G49" s="387"/>
      <c r="H49" s="387"/>
      <c r="I49" s="387"/>
    </row>
    <row r="50" spans="1:9" ht="38.25" customHeight="1" x14ac:dyDescent="0.2">
      <c r="A50" s="785" t="s">
        <v>594</v>
      </c>
      <c r="B50" s="785"/>
      <c r="C50" s="785"/>
      <c r="D50" s="785"/>
      <c r="E50" s="785"/>
      <c r="F50" s="785"/>
      <c r="G50" s="785"/>
      <c r="H50" s="785"/>
      <c r="I50" s="785"/>
    </row>
    <row r="52" spans="1:9" s="68" customFormat="1" x14ac:dyDescent="0.2">
      <c r="G52" s="848" t="s">
        <v>104</v>
      </c>
      <c r="H52" s="848"/>
      <c r="I52" s="848"/>
    </row>
    <row r="53" spans="1:9" s="68" customFormat="1" x14ac:dyDescent="0.2">
      <c r="G53" s="110"/>
      <c r="H53" s="110"/>
      <c r="I53" s="110"/>
    </row>
    <row r="54" spans="1:9" s="68" customFormat="1" x14ac:dyDescent="0.2">
      <c r="G54" s="848" t="s">
        <v>105</v>
      </c>
      <c r="H54" s="848"/>
      <c r="I54" s="848"/>
    </row>
  </sheetData>
  <mergeCells count="64">
    <mergeCell ref="C3:G3"/>
    <mergeCell ref="H5:I5"/>
    <mergeCell ref="J5:R6"/>
    <mergeCell ref="G6:I6"/>
    <mergeCell ref="A8:E8"/>
    <mergeCell ref="J8:R11"/>
    <mergeCell ref="A9:E9"/>
    <mergeCell ref="A10:E10"/>
    <mergeCell ref="A11:E11"/>
    <mergeCell ref="A12:E12"/>
    <mergeCell ref="F12:I12"/>
    <mergeCell ref="F13:F14"/>
    <mergeCell ref="G13:H14"/>
    <mergeCell ref="I13:I14"/>
    <mergeCell ref="J13:R14"/>
    <mergeCell ref="G15:H15"/>
    <mergeCell ref="A16:I17"/>
    <mergeCell ref="A20:B21"/>
    <mergeCell ref="C20:E20"/>
    <mergeCell ref="F20:I20"/>
    <mergeCell ref="C21:E21"/>
    <mergeCell ref="F21:I21"/>
    <mergeCell ref="A22:B22"/>
    <mergeCell ref="C22:I22"/>
    <mergeCell ref="J22:W22"/>
    <mergeCell ref="A23:B23"/>
    <mergeCell ref="D23:I23"/>
    <mergeCell ref="A24:B24"/>
    <mergeCell ref="D24:I24"/>
    <mergeCell ref="A25:B25"/>
    <mergeCell ref="D25:I25"/>
    <mergeCell ref="A26:B29"/>
    <mergeCell ref="D26:I26"/>
    <mergeCell ref="D27:E27"/>
    <mergeCell ref="G27:I27"/>
    <mergeCell ref="D28:I28"/>
    <mergeCell ref="J28:V29"/>
    <mergeCell ref="C29:D29"/>
    <mergeCell ref="E29:F29"/>
    <mergeCell ref="G29:I29"/>
    <mergeCell ref="A30:B31"/>
    <mergeCell ref="D30:E30"/>
    <mergeCell ref="F30:I30"/>
    <mergeCell ref="J30:X31"/>
    <mergeCell ref="D31:I31"/>
    <mergeCell ref="A32:B33"/>
    <mergeCell ref="D32:F32"/>
    <mergeCell ref="G32:I32"/>
    <mergeCell ref="D33:I33"/>
    <mergeCell ref="A34:B34"/>
    <mergeCell ref="D34:I34"/>
    <mergeCell ref="A49:B49"/>
    <mergeCell ref="A50:I50"/>
    <mergeCell ref="G52:I52"/>
    <mergeCell ref="G54:I54"/>
    <mergeCell ref="A35:B35"/>
    <mergeCell ref="D35:I35"/>
    <mergeCell ref="A36:B42"/>
    <mergeCell ref="D36:I41"/>
    <mergeCell ref="D42:I42"/>
    <mergeCell ref="A43:B48"/>
    <mergeCell ref="D43:I44"/>
    <mergeCell ref="D45:I46"/>
    <mergeCell ref="D47:I48"/>
  </mergeCells>
  <phoneticPr fontId="43"/>
  <hyperlinks>
    <hyperlink ref="G52:I52" location="関係書類一覧表!A1" display="関係書類一覧表!A1" xr:uid="{69DF6993-326D-4496-81AD-2F736552D346}"/>
    <hyperlink ref="G54:I54" location="'一括記入シート（最初に記入してください）'!A1" display="'一括記入シート（最初に記入してください）'!A1" xr:uid="{DC51DBE9-D3F2-4797-9D12-6280F9C36257}"/>
  </hyperlinks>
  <pageMargins left="1.1416666666666666" right="0.35416666666666669" top="0.98402777777777783" bottom="0.98402777777777783" header="0.51180555555555562" footer="0.51180555555555562"/>
  <pageSetup paperSize="9" scale="92" firstPageNumber="4294963191" orientation="portrait" blackAndWhite="1" r:id="rId1"/>
  <headerFooter alignWithMargins="0">
    <oddHeader>&amp;R&amp;"ＭＳ Ｐゴシック"&amp;11(上田市様式２－２)</oddHeader>
  </headerFooter>
  <rowBreaks count="1" manualBreakCount="1">
    <brk id="50"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DAB98-2EA8-49EE-A55C-1334B1558FD9}">
  <sheetPr>
    <tabColor indexed="13"/>
  </sheetPr>
  <dimension ref="A1:S28"/>
  <sheetViews>
    <sheetView workbookViewId="0">
      <selection activeCell="B11" sqref="B11"/>
    </sheetView>
  </sheetViews>
  <sheetFormatPr defaultRowHeight="13.2" x14ac:dyDescent="0.2"/>
  <cols>
    <col min="1" max="1" width="4.21875" customWidth="1"/>
    <col min="2" max="2" width="22.44140625" customWidth="1"/>
    <col min="3" max="3" width="22.6640625" customWidth="1"/>
    <col min="4" max="4" width="34.77734375" customWidth="1"/>
    <col min="5" max="5" width="3.77734375" customWidth="1"/>
  </cols>
  <sheetData>
    <row r="1" spans="1:19" ht="36.75" customHeight="1" x14ac:dyDescent="0.2">
      <c r="A1" s="31" t="s">
        <v>823</v>
      </c>
      <c r="B1" s="916" t="s">
        <v>303</v>
      </c>
      <c r="C1" s="916"/>
      <c r="D1" s="916"/>
      <c r="F1" s="376" t="s">
        <v>824</v>
      </c>
      <c r="G1" s="340"/>
      <c r="H1" s="341"/>
      <c r="I1" s="341"/>
      <c r="J1" s="341"/>
      <c r="K1" s="341"/>
      <c r="L1" s="341"/>
      <c r="M1" s="341"/>
      <c r="N1" s="341"/>
      <c r="O1" s="341"/>
      <c r="P1" s="341"/>
      <c r="Q1" s="341"/>
      <c r="R1" s="341"/>
      <c r="S1" s="341"/>
    </row>
    <row r="2" spans="1:19" ht="34.5" customHeight="1" x14ac:dyDescent="0.2">
      <c r="B2" s="17" t="s">
        <v>304</v>
      </c>
      <c r="C2" s="1130" t="s">
        <v>414</v>
      </c>
      <c r="D2" s="1130"/>
      <c r="F2" s="341"/>
      <c r="G2" s="341"/>
      <c r="H2" s="341"/>
      <c r="I2" s="341"/>
      <c r="J2" s="341"/>
      <c r="K2" s="341"/>
      <c r="L2" s="341"/>
      <c r="M2" s="341"/>
      <c r="N2" s="341"/>
      <c r="O2" s="341"/>
      <c r="P2" s="341"/>
      <c r="Q2" s="341"/>
      <c r="R2" s="341"/>
      <c r="S2" s="341"/>
    </row>
    <row r="3" spans="1:19" ht="34.5" customHeight="1" x14ac:dyDescent="0.2">
      <c r="B3" s="17" t="s">
        <v>36</v>
      </c>
      <c r="C3" s="1131" t="str">
        <f>IF(ISBLANK('一括記入シート（最初）'!$C$25),"",'一括記入シート（最初）'!$C$25)</f>
        <v>用水路更新工事</v>
      </c>
      <c r="D3" s="1131"/>
      <c r="F3" s="341"/>
      <c r="G3" s="341"/>
      <c r="H3" s="341"/>
      <c r="I3" s="341"/>
      <c r="J3" s="341"/>
      <c r="K3" s="341"/>
      <c r="L3" s="341"/>
      <c r="M3" s="341"/>
      <c r="N3" s="341"/>
      <c r="O3" s="341"/>
      <c r="P3" s="341"/>
      <c r="Q3" s="341"/>
      <c r="R3" s="341"/>
      <c r="S3" s="341"/>
    </row>
    <row r="4" spans="1:19" ht="34.5" customHeight="1" x14ac:dyDescent="0.2">
      <c r="B4" s="17" t="s">
        <v>496</v>
      </c>
      <c r="C4" s="1132" t="str">
        <f>IF(ISBLANK('一括記入シート（最初）'!$C$24),"",'一括記入シート（最初）'!$C$24)</f>
        <v>上田市〇〇（△△）</v>
      </c>
      <c r="D4" s="1132"/>
      <c r="F4" s="341"/>
      <c r="G4" s="341"/>
      <c r="H4" s="341"/>
      <c r="I4" s="341"/>
      <c r="J4" s="341"/>
      <c r="K4" s="341"/>
      <c r="L4" s="341"/>
      <c r="M4" s="341"/>
      <c r="N4" s="341"/>
      <c r="O4" s="341"/>
      <c r="P4" s="341"/>
      <c r="Q4" s="341"/>
      <c r="R4" s="341"/>
      <c r="S4" s="341"/>
    </row>
    <row r="5" spans="1:19" ht="34.5" customHeight="1" x14ac:dyDescent="0.2">
      <c r="B5" s="145" t="s">
        <v>41</v>
      </c>
      <c r="C5" s="145" t="s">
        <v>305</v>
      </c>
      <c r="D5" s="145" t="s">
        <v>306</v>
      </c>
      <c r="F5" s="341"/>
      <c r="G5" s="341"/>
      <c r="H5" s="341"/>
      <c r="I5" s="341"/>
      <c r="J5" s="341"/>
      <c r="K5" s="341"/>
      <c r="L5" s="341"/>
      <c r="M5" s="341"/>
      <c r="N5" s="341"/>
      <c r="O5" s="341"/>
      <c r="P5" s="341"/>
      <c r="Q5" s="341"/>
      <c r="R5" s="341"/>
      <c r="S5" s="341"/>
    </row>
    <row r="6" spans="1:19" ht="34.5" customHeight="1" x14ac:dyDescent="0.2">
      <c r="B6" s="146" t="str">
        <f>IF(ISBLANK('一括記入シート（最初）'!$C$33),"",'一括記入シート（最初）'!$C$33)</f>
        <v>(株)A建設</v>
      </c>
      <c r="C6" s="272"/>
      <c r="D6" s="272"/>
      <c r="F6" s="341"/>
      <c r="G6" s="341"/>
      <c r="H6" s="341"/>
      <c r="I6" s="341"/>
      <c r="J6" s="341"/>
      <c r="K6" s="341"/>
      <c r="L6" s="341"/>
      <c r="M6" s="341"/>
      <c r="N6" s="341"/>
      <c r="O6" s="341"/>
      <c r="P6" s="341"/>
      <c r="Q6" s="341"/>
      <c r="R6" s="341"/>
      <c r="S6" s="341"/>
    </row>
    <row r="7" spans="1:19" ht="34.5" customHeight="1" x14ac:dyDescent="0.2">
      <c r="B7" s="146" t="str">
        <f>IF(ISBLANK('一括記入シート（最初）'!$C$34),"",'一括記入シート（最初）'!$C$34)</f>
        <v>(有)B建設</v>
      </c>
      <c r="C7" s="272"/>
      <c r="D7" s="272"/>
      <c r="F7" s="341"/>
      <c r="G7" s="341"/>
      <c r="H7" s="341"/>
      <c r="I7" s="341"/>
      <c r="J7" s="341"/>
      <c r="K7" s="341"/>
      <c r="L7" s="341"/>
      <c r="M7" s="341"/>
      <c r="N7" s="341"/>
      <c r="O7" s="341"/>
      <c r="P7" s="341"/>
      <c r="Q7" s="341"/>
      <c r="R7" s="341"/>
      <c r="S7" s="341"/>
    </row>
    <row r="8" spans="1:19" ht="34.5" customHeight="1" x14ac:dyDescent="0.2">
      <c r="B8" s="146" t="str">
        <f>IF(ISBLANK('一括記入シート（最初）'!$C$35),"",'一括記入シート（最初）'!$C$35)</f>
        <v>C建設(株)</v>
      </c>
      <c r="C8" s="272"/>
      <c r="D8" s="272"/>
      <c r="F8" s="341"/>
      <c r="G8" s="341"/>
      <c r="H8" s="341"/>
      <c r="I8" s="341"/>
      <c r="J8" s="341"/>
      <c r="K8" s="341"/>
      <c r="L8" s="341"/>
      <c r="M8" s="341"/>
      <c r="N8" s="341"/>
      <c r="O8" s="341"/>
      <c r="P8" s="341"/>
      <c r="Q8" s="341"/>
      <c r="R8" s="341"/>
      <c r="S8" s="341"/>
    </row>
    <row r="9" spans="1:19" ht="34.5" customHeight="1" x14ac:dyDescent="0.2">
      <c r="B9" s="146" t="str">
        <f>IF(ISBLANK('一括記入シート（最初）'!$C$36),"",'一括記入シート（最初）'!$C$36)</f>
        <v/>
      </c>
      <c r="C9" s="272"/>
      <c r="D9" s="272"/>
      <c r="F9" s="341"/>
      <c r="G9" s="341"/>
      <c r="H9" s="341"/>
      <c r="I9" s="341"/>
      <c r="J9" s="341"/>
      <c r="K9" s="341"/>
      <c r="L9" s="341"/>
      <c r="M9" s="341"/>
      <c r="N9" s="341"/>
      <c r="O9" s="341"/>
      <c r="P9" s="341"/>
      <c r="Q9" s="341"/>
      <c r="R9" s="341"/>
      <c r="S9" s="341"/>
    </row>
    <row r="10" spans="1:19" ht="34.5" customHeight="1" x14ac:dyDescent="0.2">
      <c r="B10" s="146" t="str">
        <f>IF(ISBLANK('一括記入シート（最初）'!$C$37),"",'一括記入シート（最初）'!$C$37)</f>
        <v/>
      </c>
      <c r="C10" s="272"/>
      <c r="D10" s="272"/>
      <c r="F10" s="341"/>
      <c r="G10" s="341"/>
      <c r="H10" s="341"/>
      <c r="I10" s="341"/>
      <c r="J10" s="341"/>
      <c r="K10" s="341"/>
      <c r="L10" s="341"/>
      <c r="M10" s="341"/>
      <c r="N10" s="341"/>
      <c r="O10" s="341"/>
      <c r="P10" s="341"/>
      <c r="Q10" s="341"/>
      <c r="R10" s="341"/>
      <c r="S10" s="341"/>
    </row>
    <row r="11" spans="1:19" ht="34.5" customHeight="1" x14ac:dyDescent="0.2">
      <c r="B11" s="273"/>
      <c r="C11" s="272"/>
      <c r="D11" s="272"/>
      <c r="F11" s="341"/>
      <c r="G11" s="341"/>
      <c r="H11" s="341"/>
      <c r="I11" s="341"/>
      <c r="J11" s="341"/>
      <c r="K11" s="341"/>
      <c r="L11" s="341"/>
      <c r="M11" s="341"/>
      <c r="N11" s="341"/>
      <c r="O11" s="341"/>
      <c r="P11" s="341"/>
      <c r="Q11" s="341"/>
      <c r="R11" s="341"/>
      <c r="S11" s="341"/>
    </row>
    <row r="12" spans="1:19" ht="34.5" customHeight="1" x14ac:dyDescent="0.2">
      <c r="B12" s="273"/>
      <c r="C12" s="272"/>
      <c r="D12" s="272"/>
      <c r="F12" s="341"/>
      <c r="G12" s="341"/>
      <c r="H12" s="341"/>
      <c r="I12" s="341"/>
      <c r="J12" s="341"/>
      <c r="K12" s="341"/>
      <c r="L12" s="341"/>
      <c r="M12" s="341"/>
      <c r="N12" s="341"/>
      <c r="O12" s="341"/>
      <c r="P12" s="341"/>
      <c r="Q12" s="341"/>
      <c r="R12" s="341"/>
      <c r="S12" s="341"/>
    </row>
    <row r="13" spans="1:19" ht="34.5" customHeight="1" x14ac:dyDescent="0.2">
      <c r="B13" s="274"/>
      <c r="C13" s="272"/>
      <c r="D13" s="272"/>
      <c r="F13" s="341"/>
      <c r="G13" s="341"/>
      <c r="H13" s="341"/>
      <c r="I13" s="341"/>
      <c r="J13" s="341"/>
      <c r="K13" s="341"/>
      <c r="L13" s="341"/>
      <c r="M13" s="341"/>
      <c r="N13" s="341"/>
      <c r="O13" s="341"/>
      <c r="P13" s="341"/>
      <c r="Q13" s="341"/>
      <c r="R13" s="341"/>
      <c r="S13" s="341"/>
    </row>
    <row r="14" spans="1:19" ht="34.5" customHeight="1" x14ac:dyDescent="0.2">
      <c r="B14" s="275"/>
      <c r="C14" s="272"/>
      <c r="D14" s="272"/>
      <c r="F14" s="341"/>
      <c r="G14" s="341"/>
      <c r="H14" s="341"/>
      <c r="I14" s="341"/>
      <c r="J14" s="341"/>
      <c r="K14" s="341"/>
      <c r="L14" s="341"/>
      <c r="M14" s="341"/>
      <c r="N14" s="341"/>
      <c r="O14" s="341"/>
      <c r="P14" s="341"/>
      <c r="Q14" s="341"/>
      <c r="R14" s="341"/>
      <c r="S14" s="341"/>
    </row>
    <row r="15" spans="1:19" ht="34.5" customHeight="1" x14ac:dyDescent="0.2">
      <c r="B15" s="17"/>
      <c r="C15" s="17"/>
      <c r="D15" s="17"/>
      <c r="F15" s="341"/>
      <c r="G15" s="341"/>
      <c r="H15" s="341"/>
      <c r="I15" s="341"/>
      <c r="J15" s="341"/>
      <c r="K15" s="341"/>
      <c r="L15" s="341"/>
      <c r="M15" s="341"/>
      <c r="N15" s="341"/>
      <c r="O15" s="341"/>
      <c r="P15" s="341"/>
      <c r="Q15" s="341"/>
      <c r="R15" s="341"/>
      <c r="S15" s="341"/>
    </row>
    <row r="16" spans="1:19" ht="34.5" customHeight="1" x14ac:dyDescent="0.2">
      <c r="A16" s="163" t="s">
        <v>370</v>
      </c>
      <c r="F16" s="341"/>
      <c r="G16" s="341"/>
      <c r="H16" s="341"/>
      <c r="I16" s="341"/>
      <c r="J16" s="341"/>
      <c r="K16" s="341"/>
      <c r="L16" s="341"/>
      <c r="M16" s="341"/>
      <c r="N16" s="341"/>
      <c r="O16" s="341"/>
      <c r="P16" s="341"/>
      <c r="Q16" s="341"/>
      <c r="R16" s="341"/>
      <c r="S16" s="341"/>
    </row>
    <row r="17" spans="1:19" ht="34.5" customHeight="1" x14ac:dyDescent="0.2">
      <c r="B17" s="147" t="s">
        <v>473</v>
      </c>
      <c r="F17" s="341"/>
      <c r="G17" s="341"/>
      <c r="H17" s="341"/>
      <c r="I17" s="341"/>
      <c r="J17" s="341"/>
      <c r="K17" s="341"/>
      <c r="L17" s="341"/>
      <c r="M17" s="341"/>
      <c r="N17" s="341"/>
      <c r="O17" s="341"/>
      <c r="P17" s="341"/>
      <c r="Q17" s="341"/>
      <c r="R17" s="341"/>
      <c r="S17" s="341"/>
    </row>
    <row r="18" spans="1:19" ht="34.5" customHeight="1" x14ac:dyDescent="0.2">
      <c r="B18" s="163" t="s">
        <v>407</v>
      </c>
      <c r="F18" s="341"/>
      <c r="G18" s="341"/>
      <c r="H18" s="341"/>
      <c r="I18" s="341"/>
      <c r="J18" s="341"/>
      <c r="K18" s="341"/>
      <c r="L18" s="341"/>
      <c r="M18" s="341"/>
      <c r="N18" s="341"/>
      <c r="O18" s="341"/>
      <c r="P18" s="341"/>
      <c r="Q18" s="341"/>
      <c r="R18" s="341"/>
      <c r="S18" s="341"/>
    </row>
    <row r="19" spans="1:19" ht="34.5" customHeight="1" x14ac:dyDescent="0.2">
      <c r="B19" s="163" t="s">
        <v>472</v>
      </c>
      <c r="F19" s="341"/>
      <c r="G19" s="341"/>
      <c r="H19" s="341"/>
      <c r="I19" s="341"/>
      <c r="J19" s="341"/>
      <c r="K19" s="341"/>
      <c r="L19" s="341"/>
      <c r="M19" s="341"/>
      <c r="N19" s="341"/>
      <c r="O19" s="341"/>
      <c r="P19" s="341"/>
      <c r="Q19" s="341"/>
      <c r="R19" s="341"/>
      <c r="S19" s="341"/>
    </row>
    <row r="20" spans="1:19" ht="34.5" customHeight="1" x14ac:dyDescent="0.2">
      <c r="F20" s="341"/>
      <c r="G20" s="341"/>
      <c r="H20" s="341"/>
      <c r="I20" s="341"/>
      <c r="J20" s="341"/>
      <c r="K20" s="341"/>
      <c r="L20" s="341"/>
      <c r="M20" s="341"/>
      <c r="N20" s="341"/>
      <c r="O20" s="341"/>
      <c r="P20" s="341"/>
      <c r="Q20" s="341"/>
      <c r="R20" s="341"/>
      <c r="S20" s="341"/>
    </row>
    <row r="21" spans="1:19" ht="34.5" customHeight="1" x14ac:dyDescent="0.2">
      <c r="F21" s="341"/>
      <c r="G21" s="341"/>
      <c r="H21" s="341"/>
      <c r="I21" s="341"/>
      <c r="J21" s="341"/>
      <c r="K21" s="341"/>
      <c r="L21" s="341"/>
      <c r="M21" s="341"/>
      <c r="N21" s="341"/>
      <c r="O21" s="341"/>
      <c r="P21" s="341"/>
      <c r="Q21" s="341"/>
      <c r="R21" s="341"/>
      <c r="S21" s="341"/>
    </row>
    <row r="22" spans="1:19" x14ac:dyDescent="0.2">
      <c r="A22" s="341"/>
      <c r="B22" s="341"/>
      <c r="C22" s="341"/>
      <c r="D22" s="341"/>
      <c r="E22" s="341"/>
      <c r="F22" s="341"/>
      <c r="G22" s="341"/>
      <c r="H22" s="341"/>
      <c r="I22" s="341"/>
      <c r="J22" s="341"/>
      <c r="K22" s="341"/>
      <c r="L22" s="341"/>
      <c r="M22" s="341"/>
      <c r="N22" s="341"/>
      <c r="O22" s="341"/>
      <c r="P22" s="341"/>
      <c r="Q22" s="341"/>
      <c r="R22" s="341"/>
      <c r="S22" s="341"/>
    </row>
    <row r="23" spans="1:19" x14ac:dyDescent="0.2">
      <c r="A23" s="341"/>
      <c r="B23" s="341"/>
      <c r="C23" s="341"/>
      <c r="D23" s="341"/>
      <c r="E23" s="341"/>
      <c r="F23" s="341"/>
      <c r="G23" s="341"/>
      <c r="H23" s="341"/>
      <c r="I23" s="341"/>
      <c r="J23" s="341"/>
      <c r="K23" s="341"/>
      <c r="L23" s="341"/>
      <c r="M23" s="341"/>
      <c r="N23" s="341"/>
      <c r="O23" s="341"/>
      <c r="P23" s="341"/>
      <c r="Q23" s="341"/>
      <c r="R23" s="341"/>
      <c r="S23" s="341"/>
    </row>
    <row r="24" spans="1:19" x14ac:dyDescent="0.2">
      <c r="A24" s="341"/>
      <c r="B24" s="341"/>
      <c r="C24" s="341"/>
      <c r="D24" s="341"/>
      <c r="E24" s="341"/>
      <c r="F24" s="341"/>
      <c r="G24" s="341"/>
      <c r="H24" s="341"/>
      <c r="I24" s="341"/>
      <c r="J24" s="341"/>
      <c r="K24" s="341"/>
      <c r="L24" s="341"/>
      <c r="M24" s="341"/>
      <c r="N24" s="341"/>
      <c r="O24" s="341"/>
      <c r="P24" s="341"/>
      <c r="Q24" s="341"/>
      <c r="R24" s="341"/>
      <c r="S24" s="341"/>
    </row>
    <row r="25" spans="1:19" x14ac:dyDescent="0.2">
      <c r="A25" s="341"/>
      <c r="B25" s="341"/>
      <c r="C25" s="341"/>
      <c r="D25" s="341"/>
      <c r="E25" s="341"/>
      <c r="F25" s="341"/>
      <c r="G25" s="341"/>
      <c r="H25" s="341"/>
      <c r="I25" s="341"/>
      <c r="J25" s="341"/>
      <c r="K25" s="341"/>
      <c r="L25" s="341"/>
      <c r="M25" s="341"/>
      <c r="N25" s="341"/>
      <c r="O25" s="341"/>
      <c r="P25" s="341"/>
      <c r="Q25" s="341"/>
      <c r="R25" s="341"/>
      <c r="S25" s="341"/>
    </row>
    <row r="26" spans="1:19" x14ac:dyDescent="0.2">
      <c r="A26" s="341"/>
      <c r="B26" s="341"/>
      <c r="C26" s="341"/>
      <c r="D26" s="341"/>
      <c r="E26" s="341"/>
      <c r="F26" s="341"/>
      <c r="G26" s="341"/>
      <c r="H26" s="341"/>
      <c r="I26" s="341"/>
      <c r="J26" s="341"/>
      <c r="K26" s="341"/>
      <c r="L26" s="341"/>
      <c r="M26" s="341"/>
      <c r="N26" s="341"/>
      <c r="O26" s="341"/>
      <c r="P26" s="341"/>
      <c r="Q26" s="341"/>
      <c r="R26" s="341"/>
      <c r="S26" s="341"/>
    </row>
    <row r="27" spans="1:19" x14ac:dyDescent="0.2">
      <c r="A27" s="341"/>
      <c r="B27" s="341"/>
      <c r="C27" s="341"/>
      <c r="D27" s="341"/>
      <c r="E27" s="341"/>
      <c r="F27" s="341"/>
      <c r="G27" s="341"/>
      <c r="H27" s="341"/>
      <c r="I27" s="341"/>
      <c r="J27" s="341"/>
      <c r="K27" s="341"/>
      <c r="L27" s="341"/>
      <c r="M27" s="341"/>
      <c r="N27" s="341"/>
      <c r="O27" s="341"/>
      <c r="P27" s="341"/>
      <c r="Q27" s="341"/>
      <c r="R27" s="341"/>
      <c r="S27" s="341"/>
    </row>
    <row r="28" spans="1:19" x14ac:dyDescent="0.2">
      <c r="A28" s="341"/>
      <c r="B28" s="341"/>
      <c r="C28" s="341"/>
      <c r="D28" s="341"/>
      <c r="E28" s="341"/>
      <c r="F28" s="341"/>
      <c r="G28" s="341"/>
      <c r="H28" s="341"/>
      <c r="I28" s="341"/>
      <c r="J28" s="341"/>
      <c r="K28" s="341"/>
      <c r="L28" s="341"/>
      <c r="M28" s="341"/>
      <c r="N28" s="341"/>
      <c r="O28" s="341"/>
      <c r="P28" s="341"/>
      <c r="Q28" s="341"/>
      <c r="R28" s="341"/>
      <c r="S28" s="341"/>
    </row>
  </sheetData>
  <mergeCells count="4">
    <mergeCell ref="B1:D1"/>
    <mergeCell ref="C2:D2"/>
    <mergeCell ref="C3:D3"/>
    <mergeCell ref="C4:D4"/>
  </mergeCells>
  <phoneticPr fontId="43"/>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5603C-05D0-4DB7-A796-82BBDC5520A0}">
  <sheetPr>
    <pageSetUpPr fitToPage="1"/>
  </sheetPr>
  <dimension ref="B2:K24"/>
  <sheetViews>
    <sheetView workbookViewId="0"/>
  </sheetViews>
  <sheetFormatPr defaultRowHeight="16.2" x14ac:dyDescent="0.2"/>
  <cols>
    <col min="1" max="1" width="3.44140625" customWidth="1"/>
    <col min="2" max="2" width="4" style="17" customWidth="1"/>
    <col min="3" max="3" width="16.6640625" style="17" bestFit="1" customWidth="1"/>
    <col min="4" max="4" width="10" bestFit="1" customWidth="1"/>
    <col min="5" max="5" width="106.21875" style="7" customWidth="1"/>
  </cols>
  <sheetData>
    <row r="2" spans="2:11" ht="37.799999999999997" x14ac:dyDescent="0.2">
      <c r="B2" s="382"/>
      <c r="C2" s="389"/>
      <c r="D2" s="389"/>
      <c r="E2" s="390" t="s">
        <v>863</v>
      </c>
    </row>
    <row r="3" spans="2:11" ht="33.75" customHeight="1" x14ac:dyDescent="0.2">
      <c r="B3" s="145"/>
      <c r="C3" s="391" t="s">
        <v>864</v>
      </c>
      <c r="D3" s="391" t="s">
        <v>865</v>
      </c>
      <c r="E3" s="392" t="s">
        <v>866</v>
      </c>
    </row>
    <row r="4" spans="2:11" ht="20.100000000000001" customHeight="1" x14ac:dyDescent="0.2">
      <c r="B4" s="393" t="s">
        <v>867</v>
      </c>
      <c r="C4" s="146" t="s">
        <v>868</v>
      </c>
      <c r="D4" s="394" t="s">
        <v>869</v>
      </c>
      <c r="E4" s="383" t="s">
        <v>870</v>
      </c>
      <c r="F4" s="17"/>
      <c r="G4" s="17"/>
      <c r="H4" s="17"/>
      <c r="I4" s="17"/>
      <c r="J4" s="17"/>
      <c r="K4" s="17"/>
    </row>
    <row r="5" spans="2:11" ht="39" customHeight="1" x14ac:dyDescent="0.2">
      <c r="B5" s="145"/>
      <c r="C5" s="146"/>
      <c r="D5" s="394"/>
      <c r="E5" s="383" t="s">
        <v>871</v>
      </c>
    </row>
    <row r="6" spans="2:11" ht="20.100000000000001" customHeight="1" x14ac:dyDescent="0.2">
      <c r="B6" s="145"/>
      <c r="C6" s="146"/>
      <c r="D6" s="394"/>
      <c r="E6" s="395"/>
    </row>
    <row r="7" spans="2:11" ht="20.100000000000001" customHeight="1" x14ac:dyDescent="0.2">
      <c r="B7" s="393" t="s">
        <v>872</v>
      </c>
      <c r="C7" s="146" t="s">
        <v>873</v>
      </c>
      <c r="D7" s="394" t="s">
        <v>874</v>
      </c>
      <c r="E7" s="383" t="s">
        <v>875</v>
      </c>
    </row>
    <row r="8" spans="2:11" ht="20.100000000000001" customHeight="1" x14ac:dyDescent="0.2">
      <c r="B8" s="145"/>
      <c r="C8" s="146"/>
      <c r="D8" s="394"/>
      <c r="E8" s="383"/>
    </row>
    <row r="9" spans="2:11" ht="20.100000000000001" customHeight="1" x14ac:dyDescent="0.2">
      <c r="B9" s="393" t="s">
        <v>876</v>
      </c>
      <c r="C9" s="146" t="s">
        <v>877</v>
      </c>
      <c r="D9" s="394" t="s">
        <v>874</v>
      </c>
      <c r="E9" s="383" t="s">
        <v>878</v>
      </c>
    </row>
    <row r="10" spans="2:11" ht="20.100000000000001" customHeight="1" x14ac:dyDescent="0.2">
      <c r="B10" s="145"/>
      <c r="C10" s="146"/>
      <c r="D10" s="394"/>
      <c r="E10" s="383"/>
    </row>
    <row r="11" spans="2:11" ht="20.100000000000001" customHeight="1" x14ac:dyDescent="0.2">
      <c r="B11" s="393" t="s">
        <v>879</v>
      </c>
      <c r="C11" s="146" t="s">
        <v>880</v>
      </c>
      <c r="D11" s="394" t="s">
        <v>874</v>
      </c>
      <c r="E11" s="383" t="s">
        <v>881</v>
      </c>
    </row>
    <row r="12" spans="2:11" ht="20.100000000000001" customHeight="1" x14ac:dyDescent="0.2">
      <c r="B12" s="145"/>
      <c r="C12" s="146"/>
      <c r="D12" s="394"/>
      <c r="E12" s="383" t="s">
        <v>882</v>
      </c>
    </row>
    <row r="13" spans="2:11" ht="39" customHeight="1" x14ac:dyDescent="0.2">
      <c r="B13" s="145"/>
      <c r="C13" s="146"/>
      <c r="D13" s="394"/>
      <c r="E13" s="383" t="s">
        <v>883</v>
      </c>
    </row>
    <row r="14" spans="2:11" ht="20.100000000000001" customHeight="1" x14ac:dyDescent="0.2">
      <c r="B14" s="145"/>
      <c r="C14" s="146"/>
      <c r="D14" s="394"/>
      <c r="E14" s="383"/>
    </row>
    <row r="15" spans="2:11" ht="20.100000000000001" customHeight="1" x14ac:dyDescent="0.2">
      <c r="B15" s="393" t="s">
        <v>884</v>
      </c>
      <c r="C15" s="146" t="s">
        <v>885</v>
      </c>
      <c r="D15" s="394" t="s">
        <v>886</v>
      </c>
      <c r="E15" s="383" t="s">
        <v>887</v>
      </c>
    </row>
    <row r="16" spans="2:11" ht="20.100000000000001" customHeight="1" x14ac:dyDescent="0.2">
      <c r="B16" s="145"/>
      <c r="C16" s="146"/>
      <c r="D16" s="394"/>
      <c r="E16" s="395"/>
    </row>
    <row r="17" spans="2:5" ht="20.100000000000001" customHeight="1" x14ac:dyDescent="0.2">
      <c r="B17" s="393" t="s">
        <v>888</v>
      </c>
      <c r="C17" s="146" t="s">
        <v>889</v>
      </c>
      <c r="D17" s="394" t="s">
        <v>886</v>
      </c>
      <c r="E17" s="383" t="s">
        <v>890</v>
      </c>
    </row>
    <row r="18" spans="2:5" ht="20.100000000000001" customHeight="1" x14ac:dyDescent="0.2">
      <c r="B18" s="145"/>
      <c r="C18" s="146" t="s">
        <v>891</v>
      </c>
      <c r="D18" s="394" t="s">
        <v>886</v>
      </c>
      <c r="E18" s="383" t="s">
        <v>890</v>
      </c>
    </row>
    <row r="19" spans="2:5" ht="20.100000000000001" customHeight="1" x14ac:dyDescent="0.2">
      <c r="B19" s="145"/>
      <c r="C19" s="146"/>
      <c r="D19" s="394"/>
      <c r="E19" s="395"/>
    </row>
    <row r="20" spans="2:5" ht="39" customHeight="1" x14ac:dyDescent="0.2">
      <c r="B20" s="393" t="s">
        <v>892</v>
      </c>
      <c r="C20" s="146" t="s">
        <v>893</v>
      </c>
      <c r="D20" s="394" t="s">
        <v>874</v>
      </c>
      <c r="E20" s="396" t="s">
        <v>894</v>
      </c>
    </row>
    <row r="21" spans="2:5" ht="20.100000000000001" customHeight="1" x14ac:dyDescent="0.2">
      <c r="B21" s="393"/>
      <c r="C21" s="146"/>
      <c r="D21" s="394"/>
      <c r="E21" s="383" t="s">
        <v>895</v>
      </c>
    </row>
    <row r="22" spans="2:5" ht="20.100000000000001" customHeight="1" x14ac:dyDescent="0.2">
      <c r="B22" s="145"/>
      <c r="C22" s="146"/>
      <c r="D22" s="394"/>
      <c r="E22" s="395"/>
    </row>
    <row r="23" spans="2:5" ht="41.25" customHeight="1" x14ac:dyDescent="0.2">
      <c r="B23" s="393" t="s">
        <v>896</v>
      </c>
      <c r="C23" s="146" t="s">
        <v>897</v>
      </c>
      <c r="D23" s="394" t="s">
        <v>874</v>
      </c>
      <c r="E23" s="383" t="s">
        <v>898</v>
      </c>
    </row>
    <row r="24" spans="2:5" ht="21" customHeight="1" x14ac:dyDescent="0.2">
      <c r="B24" s="145"/>
      <c r="C24" s="146"/>
      <c r="D24" s="394"/>
      <c r="E24" s="395"/>
    </row>
  </sheetData>
  <phoneticPr fontId="43"/>
  <pageMargins left="0.7" right="0.7" top="0.75" bottom="0.75" header="0.3" footer="0.3"/>
  <pageSetup paperSize="9" scale="93" orientation="landscape"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DD1DE-B2E5-4B06-BD53-D28FF51B205D}">
  <sheetPr>
    <tabColor rgb="FFFFFF00"/>
  </sheetPr>
  <dimension ref="A1:AC41"/>
  <sheetViews>
    <sheetView topLeftCell="A22" workbookViewId="0">
      <selection activeCell="D33" sqref="D33:J35"/>
    </sheetView>
  </sheetViews>
  <sheetFormatPr defaultRowHeight="13.2" x14ac:dyDescent="0.2"/>
  <cols>
    <col min="1" max="1" width="7.44140625" customWidth="1"/>
    <col min="2" max="2" width="8.6640625" customWidth="1"/>
    <col min="3" max="3" width="6.88671875" customWidth="1"/>
    <col min="9" max="9" width="10.21875" customWidth="1"/>
    <col min="10" max="10" width="10.88671875" customWidth="1"/>
  </cols>
  <sheetData>
    <row r="1" spans="1:29" x14ac:dyDescent="0.2">
      <c r="A1" t="s">
        <v>818</v>
      </c>
      <c r="K1" s="341"/>
      <c r="L1" s="341"/>
      <c r="M1" s="341"/>
      <c r="N1" s="341"/>
      <c r="O1" s="341"/>
      <c r="P1" s="341"/>
      <c r="Q1" s="341"/>
      <c r="R1" s="341"/>
      <c r="S1" s="341"/>
      <c r="T1" s="341"/>
      <c r="U1" s="341"/>
      <c r="V1" s="341"/>
      <c r="W1" s="341"/>
      <c r="X1" s="341"/>
      <c r="Y1" s="341"/>
      <c r="Z1" s="341"/>
      <c r="AA1" s="341"/>
      <c r="AB1" s="341"/>
      <c r="AC1" s="341"/>
    </row>
    <row r="2" spans="1:29" ht="39.75" customHeight="1" x14ac:dyDescent="0.2">
      <c r="A2" s="19" t="s">
        <v>899</v>
      </c>
      <c r="B2" s="427"/>
      <c r="C2" t="s">
        <v>900</v>
      </c>
      <c r="K2" s="347" t="s">
        <v>825</v>
      </c>
      <c r="L2" s="341"/>
      <c r="M2" s="341"/>
      <c r="N2" s="341"/>
      <c r="O2" s="341"/>
      <c r="P2" s="341"/>
      <c r="Q2" s="341"/>
      <c r="R2" s="341"/>
      <c r="S2" s="341"/>
      <c r="T2" s="341"/>
      <c r="U2" s="341"/>
      <c r="V2" s="341"/>
      <c r="W2" s="341"/>
      <c r="X2" s="341"/>
      <c r="Y2" s="341"/>
      <c r="Z2" s="341"/>
      <c r="AA2" s="341"/>
      <c r="AB2" s="341"/>
      <c r="AC2" s="341"/>
    </row>
    <row r="3" spans="1:29" x14ac:dyDescent="0.2">
      <c r="A3" s="19"/>
      <c r="K3" s="341"/>
      <c r="L3" s="341"/>
      <c r="M3" s="341"/>
      <c r="N3" s="341"/>
      <c r="O3" s="341"/>
      <c r="P3" s="341"/>
      <c r="Q3" s="341"/>
      <c r="R3" s="341"/>
      <c r="S3" s="341"/>
      <c r="T3" s="341"/>
      <c r="U3" s="341"/>
      <c r="V3" s="341"/>
      <c r="W3" s="341"/>
      <c r="X3" s="341"/>
      <c r="Y3" s="341"/>
      <c r="Z3" s="341"/>
      <c r="AA3" s="341"/>
      <c r="AB3" s="341"/>
      <c r="AC3" s="341"/>
    </row>
    <row r="4" spans="1:29" ht="28.2" x14ac:dyDescent="0.2">
      <c r="A4" s="1147" t="s">
        <v>858</v>
      </c>
      <c r="B4" s="1147"/>
      <c r="C4" s="1147"/>
      <c r="D4" s="1147"/>
      <c r="E4" s="1147"/>
      <c r="F4" s="1147"/>
      <c r="G4" s="1147"/>
      <c r="H4" s="1147"/>
      <c r="I4" s="1147"/>
      <c r="J4" s="1147"/>
      <c r="K4" s="1145" t="s">
        <v>444</v>
      </c>
      <c r="L4" s="1145"/>
      <c r="M4" s="1145"/>
      <c r="N4" s="1145"/>
      <c r="O4" s="1145"/>
      <c r="P4" s="1145"/>
      <c r="Q4" s="1145"/>
      <c r="R4" s="1145"/>
      <c r="S4" s="1145"/>
      <c r="T4" s="1145"/>
      <c r="U4" s="1145"/>
      <c r="V4" s="1145"/>
      <c r="W4" s="341"/>
      <c r="X4" s="341"/>
      <c r="Y4" s="341"/>
      <c r="Z4" s="341"/>
      <c r="AA4" s="341"/>
      <c r="AB4" s="341"/>
      <c r="AC4" s="341"/>
    </row>
    <row r="5" spans="1:29" x14ac:dyDescent="0.2">
      <c r="K5" s="1145"/>
      <c r="L5" s="1145"/>
      <c r="M5" s="1145"/>
      <c r="N5" s="1145"/>
      <c r="O5" s="1145"/>
      <c r="P5" s="1145"/>
      <c r="Q5" s="1145"/>
      <c r="R5" s="1145"/>
      <c r="S5" s="1145"/>
      <c r="T5" s="1145"/>
      <c r="U5" s="1145"/>
      <c r="V5" s="1145"/>
      <c r="W5" s="341"/>
      <c r="X5" s="341"/>
      <c r="Y5" s="341"/>
      <c r="Z5" s="341"/>
      <c r="AA5" s="341"/>
      <c r="AB5" s="341"/>
      <c r="AC5" s="341"/>
    </row>
    <row r="6" spans="1:29" ht="21.75" customHeight="1" x14ac:dyDescent="0.2">
      <c r="H6" s="1148" t="s">
        <v>408</v>
      </c>
      <c r="I6" s="1148"/>
      <c r="J6" s="1148"/>
      <c r="K6" s="1145"/>
      <c r="L6" s="1145"/>
      <c r="M6" s="1145"/>
      <c r="N6" s="1145"/>
      <c r="O6" s="1145"/>
      <c r="P6" s="1145"/>
      <c r="Q6" s="1145"/>
      <c r="R6" s="1145"/>
      <c r="S6" s="1145"/>
      <c r="T6" s="1145"/>
      <c r="U6" s="1145"/>
      <c r="V6" s="1145"/>
      <c r="W6" s="341"/>
      <c r="X6" s="341"/>
      <c r="Y6" s="341"/>
      <c r="Z6" s="341"/>
      <c r="AA6" s="341"/>
      <c r="AB6" s="341"/>
      <c r="AC6" s="341"/>
    </row>
    <row r="7" spans="1:29" x14ac:dyDescent="0.2">
      <c r="K7" s="341"/>
      <c r="L7" s="341"/>
      <c r="M7" s="341"/>
      <c r="N7" s="341"/>
      <c r="O7" s="341"/>
      <c r="P7" s="341"/>
      <c r="Q7" s="341"/>
      <c r="R7" s="341"/>
      <c r="S7" s="341"/>
      <c r="T7" s="341"/>
      <c r="U7" s="341"/>
      <c r="V7" s="341"/>
      <c r="W7" s="341"/>
      <c r="X7" s="341"/>
      <c r="Y7" s="341"/>
      <c r="Z7" s="341"/>
      <c r="AA7" s="341"/>
      <c r="AB7" s="341"/>
      <c r="AC7" s="341"/>
    </row>
    <row r="8" spans="1:29" ht="16.2" x14ac:dyDescent="0.2">
      <c r="A8" s="779" t="str">
        <f>'一括記入シート（最初）'!C14</f>
        <v>上田市多面的機能広域協定運営委員会</v>
      </c>
      <c r="B8" s="779"/>
      <c r="C8" s="779"/>
      <c r="D8" s="779"/>
      <c r="E8" s="779"/>
      <c r="F8" s="17"/>
      <c r="K8" s="341"/>
      <c r="L8" s="341"/>
      <c r="M8" s="341"/>
      <c r="N8" s="341"/>
      <c r="O8" s="341"/>
      <c r="P8" s="341"/>
      <c r="Q8" s="341"/>
      <c r="R8" s="341"/>
      <c r="S8" s="341"/>
      <c r="T8" s="341"/>
      <c r="U8" s="341"/>
      <c r="V8" s="341"/>
      <c r="W8" s="341"/>
      <c r="X8" s="341"/>
      <c r="Y8" s="341"/>
      <c r="Z8" s="341"/>
      <c r="AA8" s="341"/>
      <c r="AB8" s="341"/>
      <c r="AC8" s="341"/>
    </row>
    <row r="9" spans="1:29" ht="16.2" x14ac:dyDescent="0.2">
      <c r="A9" s="17"/>
      <c r="B9" s="128" t="str">
        <f>'一括記入シート（最初）'!C15</f>
        <v>会長</v>
      </c>
      <c r="C9" s="651" t="str">
        <f>'一括記入シート（最初）'!C16</f>
        <v>田中　幸雄</v>
      </c>
      <c r="D9" s="651"/>
      <c r="E9" s="651"/>
      <c r="F9" s="17" t="s">
        <v>196</v>
      </c>
      <c r="K9" s="341"/>
      <c r="L9" s="341"/>
      <c r="M9" s="341"/>
      <c r="N9" s="341"/>
      <c r="O9" s="341"/>
      <c r="P9" s="341"/>
      <c r="Q9" s="341"/>
      <c r="R9" s="341"/>
      <c r="S9" s="341"/>
      <c r="T9" s="341"/>
      <c r="U9" s="341"/>
      <c r="V9" s="341"/>
      <c r="W9" s="341"/>
      <c r="X9" s="341"/>
      <c r="Y9" s="341"/>
      <c r="Z9" s="341"/>
      <c r="AA9" s="341"/>
      <c r="AB9" s="341"/>
      <c r="AC9" s="341"/>
    </row>
    <row r="10" spans="1:29" ht="16.2" x14ac:dyDescent="0.2">
      <c r="B10" s="17"/>
      <c r="C10" s="17"/>
      <c r="D10" s="17"/>
      <c r="E10" s="17"/>
      <c r="F10" s="17"/>
      <c r="K10" s="341"/>
      <c r="L10" s="341"/>
      <c r="M10" s="341"/>
      <c r="N10" s="341"/>
      <c r="O10" s="341"/>
      <c r="P10" s="341"/>
      <c r="Q10" s="341"/>
      <c r="R10" s="341"/>
      <c r="S10" s="341"/>
      <c r="T10" s="341"/>
      <c r="U10" s="341"/>
      <c r="V10" s="341"/>
      <c r="W10" s="341"/>
      <c r="X10" s="341"/>
      <c r="Y10" s="341"/>
      <c r="Z10" s="341"/>
      <c r="AA10" s="341"/>
      <c r="AB10" s="341"/>
      <c r="AC10" s="341"/>
    </row>
    <row r="11" spans="1:29" ht="16.2" x14ac:dyDescent="0.2">
      <c r="B11" s="17"/>
      <c r="C11" s="17"/>
      <c r="D11" s="1149" t="s">
        <v>859</v>
      </c>
      <c r="E11" s="1149"/>
      <c r="F11" s="17"/>
      <c r="K11" s="341"/>
      <c r="L11" s="341"/>
      <c r="M11" s="341"/>
      <c r="N11" s="341"/>
      <c r="O11" s="341"/>
      <c r="P11" s="341"/>
      <c r="Q11" s="341"/>
      <c r="R11" s="341"/>
      <c r="S11" s="341"/>
      <c r="T11" s="341"/>
      <c r="U11" s="341"/>
      <c r="V11" s="341"/>
      <c r="W11" s="341"/>
      <c r="X11" s="341"/>
      <c r="Y11" s="341"/>
      <c r="Z11" s="341"/>
      <c r="AA11" s="341"/>
      <c r="AB11" s="341"/>
      <c r="AC11" s="341"/>
    </row>
    <row r="12" spans="1:29" ht="16.5" customHeight="1" x14ac:dyDescent="0.2">
      <c r="B12" s="17"/>
      <c r="C12" s="17"/>
      <c r="D12" s="17"/>
      <c r="E12" s="1144" t="s">
        <v>197</v>
      </c>
      <c r="F12" s="1144"/>
      <c r="G12" s="1136"/>
      <c r="H12" s="1136"/>
      <c r="I12" s="1136"/>
      <c r="J12" s="1136"/>
      <c r="K12" s="341"/>
      <c r="L12" s="341"/>
      <c r="M12" s="341"/>
      <c r="N12" s="341"/>
      <c r="O12" s="341"/>
      <c r="P12" s="341"/>
      <c r="Q12" s="341"/>
      <c r="R12" s="341"/>
      <c r="S12" s="341"/>
      <c r="T12" s="341"/>
      <c r="U12" s="341"/>
      <c r="V12" s="341"/>
      <c r="W12" s="341"/>
      <c r="X12" s="341"/>
      <c r="Y12" s="341"/>
      <c r="Z12" s="341"/>
      <c r="AA12" s="341"/>
      <c r="AB12" s="341"/>
      <c r="AC12" s="341"/>
    </row>
    <row r="13" spans="1:29" ht="16.5" customHeight="1" x14ac:dyDescent="0.2">
      <c r="B13" s="17"/>
      <c r="C13" s="17"/>
      <c r="D13" s="17"/>
      <c r="E13" s="1144" t="s">
        <v>198</v>
      </c>
      <c r="F13" s="1144"/>
      <c r="G13" s="1136"/>
      <c r="H13" s="1136"/>
      <c r="I13" s="1136"/>
      <c r="J13" s="1136"/>
      <c r="K13" s="341"/>
      <c r="L13" s="341"/>
      <c r="M13" s="341"/>
      <c r="N13" s="341"/>
      <c r="O13" s="341"/>
      <c r="P13" s="341"/>
      <c r="Q13" s="341"/>
      <c r="R13" s="341"/>
      <c r="S13" s="341"/>
      <c r="T13" s="341"/>
      <c r="U13" s="341"/>
      <c r="V13" s="341"/>
      <c r="W13" s="341"/>
      <c r="X13" s="341"/>
      <c r="Y13" s="341"/>
      <c r="Z13" s="341"/>
      <c r="AA13" s="341"/>
      <c r="AB13" s="341"/>
      <c r="AC13" s="341"/>
    </row>
    <row r="14" spans="1:29" ht="16.5" customHeight="1" x14ac:dyDescent="0.2">
      <c r="B14" s="17"/>
      <c r="C14" s="17"/>
      <c r="D14" s="17"/>
      <c r="E14" s="1144" t="s">
        <v>199</v>
      </c>
      <c r="F14" s="1144"/>
      <c r="G14" s="1136"/>
      <c r="H14" s="1136"/>
      <c r="I14" s="1136"/>
      <c r="J14" s="1136"/>
      <c r="K14" s="341"/>
      <c r="L14" s="341"/>
      <c r="M14" s="341"/>
      <c r="N14" s="341"/>
      <c r="O14" s="341"/>
      <c r="P14" s="341"/>
      <c r="Q14" s="341"/>
      <c r="R14" s="341"/>
      <c r="S14" s="341"/>
      <c r="T14" s="341"/>
      <c r="U14" s="341"/>
      <c r="V14" s="341"/>
      <c r="W14" s="341"/>
      <c r="X14" s="341"/>
      <c r="Y14" s="341"/>
      <c r="Z14" s="341"/>
      <c r="AA14" s="341"/>
      <c r="AB14" s="341"/>
      <c r="AC14" s="341"/>
    </row>
    <row r="15" spans="1:29" x14ac:dyDescent="0.2">
      <c r="E15" s="18"/>
      <c r="F15" s="18"/>
      <c r="K15" s="341"/>
      <c r="L15" s="341"/>
      <c r="M15" s="341"/>
      <c r="N15" s="341"/>
      <c r="O15" s="341"/>
      <c r="P15" s="341"/>
      <c r="Q15" s="341"/>
      <c r="R15" s="341"/>
      <c r="S15" s="341"/>
      <c r="T15" s="341"/>
      <c r="U15" s="341"/>
      <c r="V15" s="341"/>
      <c r="W15" s="341"/>
      <c r="X15" s="341"/>
      <c r="Y15" s="341"/>
      <c r="Z15" s="341"/>
      <c r="AA15" s="341"/>
      <c r="AB15" s="341"/>
      <c r="AC15" s="341"/>
    </row>
    <row r="16" spans="1:29" x14ac:dyDescent="0.2">
      <c r="K16" s="341"/>
      <c r="L16" s="341"/>
      <c r="M16" s="341"/>
      <c r="N16" s="341"/>
      <c r="O16" s="341"/>
      <c r="P16" s="341"/>
      <c r="Q16" s="341"/>
      <c r="R16" s="341"/>
      <c r="S16" s="341"/>
      <c r="T16" s="341"/>
      <c r="U16" s="341"/>
      <c r="V16" s="341"/>
      <c r="W16" s="341"/>
      <c r="X16" s="341"/>
      <c r="Y16" s="341"/>
      <c r="Z16" s="341"/>
      <c r="AA16" s="341"/>
      <c r="AB16" s="341"/>
      <c r="AC16" s="341"/>
    </row>
    <row r="17" spans="1:29" x14ac:dyDescent="0.2">
      <c r="K17" s="341"/>
      <c r="L17" s="341"/>
      <c r="M17" s="341"/>
      <c r="N17" s="341"/>
      <c r="O17" s="341"/>
      <c r="P17" s="341"/>
      <c r="Q17" s="341"/>
      <c r="R17" s="341"/>
      <c r="S17" s="341"/>
      <c r="T17" s="341"/>
      <c r="U17" s="341"/>
      <c r="V17" s="341"/>
      <c r="W17" s="341"/>
      <c r="X17" s="341"/>
      <c r="Y17" s="341"/>
      <c r="Z17" s="341"/>
      <c r="AA17" s="341"/>
      <c r="AB17" s="341"/>
      <c r="AC17" s="341"/>
    </row>
    <row r="18" spans="1:29" ht="13.2" customHeight="1" x14ac:dyDescent="0.2">
      <c r="A18" s="1146" t="s">
        <v>860</v>
      </c>
      <c r="B18" s="1146"/>
      <c r="C18" s="1146"/>
      <c r="D18" s="1146"/>
      <c r="E18" s="1146"/>
      <c r="F18" s="1146"/>
      <c r="G18" s="1146"/>
      <c r="H18" s="1146"/>
      <c r="I18" s="1146"/>
      <c r="J18" s="963"/>
      <c r="K18" s="341"/>
      <c r="L18" s="341"/>
      <c r="M18" s="341"/>
      <c r="N18" s="341"/>
      <c r="O18" s="341"/>
      <c r="P18" s="341"/>
      <c r="Q18" s="341"/>
      <c r="R18" s="341"/>
      <c r="S18" s="341"/>
      <c r="T18" s="341"/>
      <c r="U18" s="341"/>
      <c r="V18" s="341"/>
      <c r="W18" s="341"/>
      <c r="X18" s="341"/>
      <c r="Y18" s="341"/>
      <c r="Z18" s="341"/>
      <c r="AA18" s="341"/>
      <c r="AB18" s="341"/>
      <c r="AC18" s="341"/>
    </row>
    <row r="19" spans="1:29" ht="13.2" customHeight="1" x14ac:dyDescent="0.2">
      <c r="A19" s="1146"/>
      <c r="B19" s="1146"/>
      <c r="C19" s="1146"/>
      <c r="D19" s="1146"/>
      <c r="E19" s="1146"/>
      <c r="F19" s="1146"/>
      <c r="G19" s="1146"/>
      <c r="H19" s="1146"/>
      <c r="I19" s="1146"/>
      <c r="J19" s="963"/>
      <c r="K19" s="341"/>
      <c r="L19" s="341"/>
      <c r="M19" s="341"/>
      <c r="N19" s="341"/>
      <c r="O19" s="341"/>
      <c r="P19" s="341"/>
      <c r="Q19" s="341"/>
      <c r="R19" s="341"/>
      <c r="S19" s="341"/>
      <c r="T19" s="341"/>
      <c r="U19" s="341"/>
      <c r="V19" s="341"/>
      <c r="W19" s="341"/>
      <c r="X19" s="341"/>
      <c r="Y19" s="341"/>
      <c r="Z19" s="341"/>
      <c r="AA19" s="341"/>
      <c r="AB19" s="341"/>
      <c r="AC19" s="341"/>
    </row>
    <row r="20" spans="1:29" ht="13.2" customHeight="1" x14ac:dyDescent="0.2">
      <c r="A20" s="1146"/>
      <c r="B20" s="1146"/>
      <c r="C20" s="1146"/>
      <c r="D20" s="1146"/>
      <c r="E20" s="1146"/>
      <c r="F20" s="1146"/>
      <c r="G20" s="1146"/>
      <c r="H20" s="1146"/>
      <c r="I20" s="1146"/>
      <c r="J20" s="963"/>
      <c r="K20" s="341"/>
      <c r="L20" s="341"/>
      <c r="M20" s="341"/>
      <c r="N20" s="341"/>
      <c r="O20" s="341"/>
      <c r="P20" s="341"/>
      <c r="Q20" s="341"/>
      <c r="R20" s="341"/>
      <c r="S20" s="341"/>
      <c r="T20" s="341"/>
      <c r="U20" s="341"/>
      <c r="V20" s="341"/>
      <c r="W20" s="341"/>
      <c r="X20" s="341"/>
      <c r="Y20" s="341"/>
      <c r="Z20" s="341"/>
      <c r="AA20" s="341"/>
      <c r="AB20" s="341"/>
      <c r="AC20" s="341"/>
    </row>
    <row r="21" spans="1:29" ht="13.2" customHeight="1" x14ac:dyDescent="0.2">
      <c r="A21" s="1146"/>
      <c r="B21" s="1146"/>
      <c r="C21" s="1146"/>
      <c r="D21" s="1146"/>
      <c r="E21" s="1146"/>
      <c r="F21" s="1146"/>
      <c r="G21" s="1146"/>
      <c r="H21" s="1146"/>
      <c r="I21" s="1146"/>
      <c r="J21" s="963"/>
      <c r="K21" s="341"/>
      <c r="L21" s="341"/>
      <c r="M21" s="341"/>
      <c r="N21" s="341"/>
      <c r="O21" s="341"/>
      <c r="P21" s="341"/>
      <c r="Q21" s="341"/>
      <c r="R21" s="341"/>
      <c r="S21" s="341"/>
      <c r="T21" s="341"/>
      <c r="U21" s="341"/>
      <c r="V21" s="341"/>
      <c r="W21" s="341"/>
      <c r="X21" s="341"/>
      <c r="Y21" s="341"/>
      <c r="Z21" s="341"/>
      <c r="AA21" s="341"/>
      <c r="AB21" s="341"/>
      <c r="AC21" s="341"/>
    </row>
    <row r="22" spans="1:29" ht="13.2" customHeight="1" x14ac:dyDescent="0.2">
      <c r="A22" s="1146"/>
      <c r="B22" s="1146"/>
      <c r="C22" s="1146"/>
      <c r="D22" s="1146"/>
      <c r="E22" s="1146"/>
      <c r="F22" s="1146"/>
      <c r="G22" s="1146"/>
      <c r="H22" s="1146"/>
      <c r="I22" s="1146"/>
      <c r="J22" s="963"/>
      <c r="K22" s="341"/>
      <c r="L22" s="341"/>
      <c r="M22" s="341"/>
      <c r="N22" s="341"/>
      <c r="O22" s="341"/>
      <c r="P22" s="341"/>
      <c r="Q22" s="341"/>
      <c r="R22" s="341"/>
      <c r="S22" s="341"/>
      <c r="T22" s="341"/>
      <c r="U22" s="341"/>
      <c r="V22" s="341"/>
      <c r="W22" s="341"/>
      <c r="X22" s="341"/>
      <c r="Y22" s="341"/>
      <c r="Z22" s="341"/>
      <c r="AA22" s="341"/>
      <c r="AB22" s="341"/>
      <c r="AC22" s="341"/>
    </row>
    <row r="23" spans="1:29" ht="13.2" customHeight="1" x14ac:dyDescent="0.2">
      <c r="A23" s="1146"/>
      <c r="B23" s="1146"/>
      <c r="C23" s="1146"/>
      <c r="D23" s="1146"/>
      <c r="E23" s="1146"/>
      <c r="F23" s="1146"/>
      <c r="G23" s="1146"/>
      <c r="H23" s="1146"/>
      <c r="I23" s="1146"/>
      <c r="J23" s="963"/>
      <c r="K23" s="341"/>
      <c r="L23" s="341"/>
      <c r="M23" s="341"/>
      <c r="N23" s="341"/>
      <c r="O23" s="341"/>
      <c r="P23" s="341"/>
      <c r="Q23" s="341"/>
      <c r="R23" s="341"/>
      <c r="S23" s="341"/>
      <c r="T23" s="341"/>
      <c r="U23" s="341"/>
      <c r="V23" s="341"/>
      <c r="W23" s="341"/>
      <c r="X23" s="341"/>
      <c r="Y23" s="341"/>
      <c r="Z23" s="341"/>
      <c r="AA23" s="341"/>
      <c r="AB23" s="341"/>
      <c r="AC23" s="341"/>
    </row>
    <row r="24" spans="1:29" x14ac:dyDescent="0.2">
      <c r="K24" s="341"/>
      <c r="L24" s="341"/>
      <c r="M24" s="341"/>
      <c r="N24" s="341"/>
      <c r="O24" s="341"/>
      <c r="P24" s="341"/>
      <c r="Q24" s="341"/>
      <c r="R24" s="341"/>
      <c r="S24" s="341"/>
      <c r="T24" s="341"/>
      <c r="U24" s="341"/>
      <c r="V24" s="341"/>
      <c r="W24" s="341"/>
      <c r="X24" s="341"/>
      <c r="Y24" s="341"/>
      <c r="Z24" s="341"/>
      <c r="AA24" s="341"/>
      <c r="AB24" s="341"/>
      <c r="AC24" s="341"/>
    </row>
    <row r="25" spans="1:29" x14ac:dyDescent="0.2">
      <c r="K25" s="341"/>
      <c r="L25" s="341"/>
      <c r="M25" s="341"/>
      <c r="N25" s="341"/>
      <c r="O25" s="341"/>
      <c r="P25" s="341"/>
      <c r="Q25" s="341"/>
      <c r="R25" s="341"/>
      <c r="S25" s="341"/>
      <c r="T25" s="341"/>
      <c r="U25" s="341"/>
      <c r="V25" s="341"/>
      <c r="W25" s="341"/>
      <c r="X25" s="341"/>
      <c r="Y25" s="341"/>
      <c r="Z25" s="341"/>
      <c r="AA25" s="341"/>
      <c r="AB25" s="341"/>
      <c r="AC25" s="341"/>
    </row>
    <row r="26" spans="1:29" x14ac:dyDescent="0.2">
      <c r="K26" s="341"/>
      <c r="L26" s="341"/>
      <c r="M26" s="341"/>
      <c r="N26" s="341"/>
      <c r="O26" s="341"/>
      <c r="P26" s="341"/>
      <c r="Q26" s="341"/>
      <c r="R26" s="341"/>
      <c r="S26" s="341"/>
      <c r="T26" s="341"/>
      <c r="U26" s="341"/>
      <c r="V26" s="341"/>
      <c r="W26" s="341"/>
      <c r="X26" s="341"/>
      <c r="Y26" s="341"/>
      <c r="Z26" s="341"/>
      <c r="AA26" s="341"/>
      <c r="AB26" s="341"/>
      <c r="AC26" s="341"/>
    </row>
    <row r="27" spans="1:29" ht="19.5" customHeight="1" x14ac:dyDescent="0.2">
      <c r="A27" s="133" t="s">
        <v>167</v>
      </c>
      <c r="B27" s="16"/>
      <c r="C27" s="16"/>
      <c r="D27" s="16"/>
      <c r="E27" s="16"/>
      <c r="F27" s="134"/>
      <c r="G27" s="16"/>
      <c r="H27" s="16"/>
      <c r="I27" s="16"/>
      <c r="J27" s="16"/>
      <c r="K27" s="341"/>
      <c r="L27" s="341"/>
      <c r="M27" s="341"/>
      <c r="N27" s="341"/>
      <c r="O27" s="341"/>
      <c r="P27" s="341"/>
      <c r="Q27" s="341"/>
      <c r="R27" s="341"/>
      <c r="S27" s="341"/>
      <c r="T27" s="341"/>
      <c r="U27" s="341"/>
      <c r="V27" s="341"/>
      <c r="W27" s="341"/>
      <c r="X27" s="341"/>
      <c r="Y27" s="341"/>
      <c r="Z27" s="341"/>
      <c r="AA27" s="341"/>
      <c r="AB27" s="341"/>
      <c r="AC27" s="341"/>
    </row>
    <row r="28" spans="1:29" x14ac:dyDescent="0.2">
      <c r="K28" s="341"/>
      <c r="L28" s="341"/>
      <c r="M28" s="341"/>
      <c r="N28" s="341"/>
      <c r="O28" s="341"/>
      <c r="P28" s="341"/>
      <c r="Q28" s="341"/>
      <c r="R28" s="341"/>
      <c r="S28" s="341"/>
      <c r="T28" s="341"/>
      <c r="U28" s="341"/>
      <c r="V28" s="341"/>
      <c r="W28" s="341"/>
      <c r="X28" s="341"/>
      <c r="Y28" s="341"/>
      <c r="Z28" s="341"/>
      <c r="AA28" s="341"/>
      <c r="AB28" s="341"/>
      <c r="AC28" s="341"/>
    </row>
    <row r="29" spans="1:29" x14ac:dyDescent="0.2">
      <c r="K29" s="341"/>
      <c r="L29" s="341"/>
      <c r="M29" s="341"/>
      <c r="N29" s="341"/>
      <c r="O29" s="341"/>
      <c r="P29" s="341"/>
      <c r="Q29" s="341"/>
      <c r="R29" s="341"/>
      <c r="S29" s="341"/>
      <c r="T29" s="341"/>
      <c r="U29" s="341"/>
      <c r="V29" s="341"/>
      <c r="W29" s="341"/>
      <c r="X29" s="341"/>
      <c r="Y29" s="341"/>
      <c r="Z29" s="341"/>
      <c r="AA29" s="341"/>
      <c r="AB29" s="341"/>
      <c r="AC29" s="341"/>
    </row>
    <row r="30" spans="1:29" ht="21.75" customHeight="1" x14ac:dyDescent="0.2">
      <c r="A30" s="1133" t="s">
        <v>36</v>
      </c>
      <c r="B30" s="1133"/>
      <c r="C30" s="1133"/>
      <c r="D30" s="1141" t="s">
        <v>521</v>
      </c>
      <c r="E30" s="1142"/>
      <c r="F30" s="1142"/>
      <c r="G30" s="1142"/>
      <c r="H30" s="1142"/>
      <c r="I30" s="1142"/>
      <c r="J30" s="1143"/>
      <c r="K30" s="341"/>
      <c r="L30" s="341"/>
      <c r="M30" s="341"/>
      <c r="N30" s="341"/>
      <c r="O30" s="341"/>
      <c r="P30" s="341"/>
      <c r="Q30" s="341"/>
      <c r="R30" s="341"/>
      <c r="S30" s="341"/>
      <c r="T30" s="341"/>
      <c r="U30" s="341"/>
      <c r="V30" s="341"/>
      <c r="W30" s="341"/>
      <c r="X30" s="341"/>
      <c r="Y30" s="341"/>
      <c r="Z30" s="341"/>
      <c r="AA30" s="341"/>
      <c r="AB30" s="341"/>
      <c r="AC30" s="341"/>
    </row>
    <row r="31" spans="1:29" ht="21.75" customHeight="1" x14ac:dyDescent="0.2">
      <c r="A31" s="1133"/>
      <c r="B31" s="1133"/>
      <c r="C31" s="1133"/>
      <c r="D31" s="1137" t="s">
        <v>445</v>
      </c>
      <c r="E31" s="1138"/>
      <c r="F31" s="1138"/>
      <c r="G31" s="1138"/>
      <c r="H31" s="1138"/>
      <c r="I31" s="1138"/>
      <c r="J31" s="1139"/>
      <c r="K31" s="341"/>
      <c r="L31" s="341"/>
      <c r="M31" s="341"/>
      <c r="N31" s="341"/>
      <c r="O31" s="341"/>
      <c r="P31" s="341"/>
      <c r="Q31" s="341"/>
      <c r="R31" s="341"/>
      <c r="S31" s="341"/>
      <c r="T31" s="341"/>
      <c r="U31" s="341"/>
      <c r="V31" s="341"/>
      <c r="W31" s="341"/>
      <c r="X31" s="341"/>
      <c r="Y31" s="341"/>
      <c r="Z31" s="341"/>
      <c r="AA31" s="341"/>
      <c r="AB31" s="341"/>
      <c r="AC31" s="341"/>
    </row>
    <row r="32" spans="1:29" ht="21.75" customHeight="1" x14ac:dyDescent="0.2">
      <c r="A32" s="1133"/>
      <c r="B32" s="1133"/>
      <c r="C32" s="1133"/>
      <c r="D32" s="652" t="str">
        <f>IF(ISBLANK('一括記入シート（最初）'!$E$14),"",'一括記入シート（最初）'!$E$14)</f>
        <v>〇〇水土里会</v>
      </c>
      <c r="E32" s="653"/>
      <c r="F32" s="653" t="str">
        <f>IF(ISBLANK('一括記入シート（最初）'!$C$25),"",'一括記入シート（最初）'!$C$25)</f>
        <v>用水路更新工事</v>
      </c>
      <c r="G32" s="653"/>
      <c r="H32" s="653"/>
      <c r="I32" s="653"/>
      <c r="J32" s="254" t="s">
        <v>446</v>
      </c>
      <c r="K32" s="341"/>
      <c r="L32" s="341"/>
      <c r="M32" s="341"/>
      <c r="N32" s="341"/>
      <c r="O32" s="341"/>
      <c r="P32" s="341"/>
      <c r="Q32" s="341"/>
      <c r="R32" s="341"/>
      <c r="S32" s="341"/>
      <c r="T32" s="341"/>
      <c r="U32" s="341"/>
      <c r="V32" s="341"/>
      <c r="W32" s="341"/>
      <c r="X32" s="341"/>
      <c r="Y32" s="341"/>
      <c r="Z32" s="341"/>
      <c r="AA32" s="341"/>
      <c r="AB32" s="341"/>
      <c r="AC32" s="341"/>
    </row>
    <row r="33" spans="1:29" ht="21.75" customHeight="1" x14ac:dyDescent="0.2">
      <c r="A33" s="1133" t="s">
        <v>168</v>
      </c>
      <c r="B33" s="1133"/>
      <c r="C33" s="1133"/>
      <c r="D33" s="1134" t="str">
        <f>IF(ISBLANK('一括記入シート（最初）'!$C$24),"",'一括記入シート（最初）'!$C$24)</f>
        <v>上田市〇〇（△△）</v>
      </c>
      <c r="E33" s="1135"/>
      <c r="F33" s="1135"/>
      <c r="G33" s="1135"/>
      <c r="H33" s="1135"/>
      <c r="I33" s="1135"/>
      <c r="J33" s="1135"/>
      <c r="K33" s="341"/>
      <c r="L33" s="341"/>
      <c r="M33" s="341"/>
      <c r="N33" s="341"/>
      <c r="O33" s="341"/>
      <c r="P33" s="341"/>
      <c r="Q33" s="341"/>
      <c r="R33" s="341"/>
      <c r="S33" s="341"/>
      <c r="T33" s="341"/>
      <c r="U33" s="341"/>
      <c r="V33" s="341"/>
      <c r="W33" s="341"/>
      <c r="X33" s="341"/>
      <c r="Y33" s="341"/>
      <c r="Z33" s="341"/>
      <c r="AA33" s="341"/>
      <c r="AB33" s="341"/>
      <c r="AC33" s="341"/>
    </row>
    <row r="34" spans="1:29" ht="21.75" customHeight="1" x14ac:dyDescent="0.2">
      <c r="A34" s="1133"/>
      <c r="B34" s="1133"/>
      <c r="C34" s="1133"/>
      <c r="D34" s="1135"/>
      <c r="E34" s="1135"/>
      <c r="F34" s="1135"/>
      <c r="G34" s="1135"/>
      <c r="H34" s="1135"/>
      <c r="I34" s="1135"/>
      <c r="J34" s="1135"/>
      <c r="K34" s="341"/>
      <c r="L34" s="341"/>
      <c r="M34" s="341"/>
      <c r="N34" s="341"/>
      <c r="O34" s="341"/>
      <c r="P34" s="341"/>
      <c r="Q34" s="341"/>
      <c r="R34" s="341"/>
      <c r="S34" s="341"/>
      <c r="T34" s="341"/>
      <c r="U34" s="341"/>
      <c r="V34" s="341"/>
      <c r="W34" s="341"/>
      <c r="X34" s="341"/>
      <c r="Y34" s="341"/>
      <c r="Z34" s="341"/>
      <c r="AA34" s="341"/>
      <c r="AB34" s="341"/>
      <c r="AC34" s="341"/>
    </row>
    <row r="35" spans="1:29" ht="21.75" customHeight="1" x14ac:dyDescent="0.2">
      <c r="A35" s="1133"/>
      <c r="B35" s="1133"/>
      <c r="C35" s="1133"/>
      <c r="D35" s="1135"/>
      <c r="E35" s="1135"/>
      <c r="F35" s="1135"/>
      <c r="G35" s="1135"/>
      <c r="H35" s="1135"/>
      <c r="I35" s="1135"/>
      <c r="J35" s="1135"/>
      <c r="K35" s="341"/>
      <c r="L35" s="341"/>
      <c r="M35" s="341"/>
      <c r="N35" s="341"/>
      <c r="O35" s="341"/>
      <c r="P35" s="341"/>
      <c r="Q35" s="341"/>
      <c r="R35" s="341"/>
      <c r="S35" s="341"/>
      <c r="T35" s="341"/>
      <c r="U35" s="341"/>
      <c r="V35" s="341"/>
      <c r="W35" s="341"/>
      <c r="X35" s="341"/>
      <c r="Y35" s="341"/>
      <c r="Z35" s="341"/>
      <c r="AA35" s="341"/>
      <c r="AB35" s="341"/>
      <c r="AC35" s="341"/>
    </row>
    <row r="36" spans="1:29" ht="21.75" customHeight="1" x14ac:dyDescent="0.2">
      <c r="A36" s="1133" t="s">
        <v>861</v>
      </c>
      <c r="B36" s="1133"/>
      <c r="C36" s="1133"/>
      <c r="D36" s="1140"/>
      <c r="E36" s="1140"/>
      <c r="F36" s="1140"/>
      <c r="G36" s="1140"/>
      <c r="H36" s="1140"/>
      <c r="I36" s="1140"/>
      <c r="J36" s="1140"/>
      <c r="K36" s="341"/>
      <c r="L36" s="341"/>
      <c r="M36" s="341"/>
      <c r="N36" s="341"/>
      <c r="O36" s="341"/>
      <c r="P36" s="341"/>
      <c r="Q36" s="341"/>
      <c r="R36" s="341"/>
      <c r="S36" s="341"/>
      <c r="T36" s="341"/>
      <c r="U36" s="341"/>
      <c r="V36" s="341"/>
      <c r="W36" s="341"/>
      <c r="X36" s="341"/>
      <c r="Y36" s="341"/>
      <c r="Z36" s="341"/>
      <c r="AA36" s="341"/>
      <c r="AB36" s="341"/>
      <c r="AC36" s="341"/>
    </row>
    <row r="37" spans="1:29" ht="21.75" customHeight="1" x14ac:dyDescent="0.2">
      <c r="A37" s="1133"/>
      <c r="B37" s="1133"/>
      <c r="C37" s="1133"/>
      <c r="D37" s="1140"/>
      <c r="E37" s="1140"/>
      <c r="F37" s="1140"/>
      <c r="G37" s="1140"/>
      <c r="H37" s="1140"/>
      <c r="I37" s="1140"/>
      <c r="J37" s="1140"/>
      <c r="K37" s="341"/>
      <c r="L37" s="341"/>
      <c r="M37" s="341"/>
      <c r="N37" s="341"/>
      <c r="O37" s="341"/>
      <c r="P37" s="341"/>
      <c r="Q37" s="341"/>
      <c r="R37" s="341"/>
      <c r="S37" s="341"/>
      <c r="T37" s="341"/>
      <c r="U37" s="341"/>
      <c r="V37" s="341"/>
      <c r="W37" s="341"/>
      <c r="X37" s="341"/>
      <c r="Y37" s="341"/>
      <c r="Z37" s="341"/>
      <c r="AA37" s="341"/>
      <c r="AB37" s="341"/>
      <c r="AC37" s="341"/>
    </row>
    <row r="38" spans="1:29" ht="21.75" customHeight="1" x14ac:dyDescent="0.2">
      <c r="A38" s="1133"/>
      <c r="B38" s="1133"/>
      <c r="C38" s="1133"/>
      <c r="D38" s="1140"/>
      <c r="E38" s="1140"/>
      <c r="F38" s="1140"/>
      <c r="G38" s="1140"/>
      <c r="H38" s="1140"/>
      <c r="I38" s="1140"/>
      <c r="J38" s="1140"/>
      <c r="K38" s="341"/>
      <c r="L38" s="341"/>
      <c r="M38" s="341"/>
      <c r="N38" s="341"/>
      <c r="O38" s="341"/>
      <c r="P38" s="341"/>
      <c r="Q38" s="341"/>
      <c r="R38" s="341"/>
      <c r="S38" s="341"/>
      <c r="T38" s="341"/>
      <c r="U38" s="341"/>
      <c r="V38" s="341"/>
      <c r="W38" s="341"/>
      <c r="X38" s="341"/>
      <c r="Y38" s="341"/>
      <c r="Z38" s="341"/>
      <c r="AA38" s="341"/>
      <c r="AB38" s="341"/>
      <c r="AC38" s="341"/>
    </row>
    <row r="39" spans="1:29" ht="21.75" customHeight="1" x14ac:dyDescent="0.2">
      <c r="A39" s="1133" t="s">
        <v>862</v>
      </c>
      <c r="B39" s="1133"/>
      <c r="C39" s="1133"/>
      <c r="D39" s="1134"/>
      <c r="E39" s="1135"/>
      <c r="F39" s="1135"/>
      <c r="G39" s="1135"/>
      <c r="H39" s="1135"/>
      <c r="I39" s="1135"/>
      <c r="J39" s="1135"/>
      <c r="K39" s="341"/>
      <c r="L39" s="341"/>
      <c r="M39" s="341"/>
      <c r="N39" s="341"/>
      <c r="O39" s="341"/>
      <c r="P39" s="341"/>
      <c r="Q39" s="341"/>
      <c r="R39" s="341"/>
      <c r="S39" s="341"/>
      <c r="T39" s="341"/>
      <c r="U39" s="341"/>
      <c r="V39" s="341"/>
      <c r="W39" s="341"/>
      <c r="X39" s="341"/>
      <c r="Y39" s="341"/>
      <c r="Z39" s="341"/>
      <c r="AA39" s="341"/>
      <c r="AB39" s="341"/>
      <c r="AC39" s="341"/>
    </row>
    <row r="40" spans="1:29" ht="21.75" customHeight="1" x14ac:dyDescent="0.2">
      <c r="A40" s="1133"/>
      <c r="B40" s="1133"/>
      <c r="C40" s="1133"/>
      <c r="D40" s="1135"/>
      <c r="E40" s="1135"/>
      <c r="F40" s="1135"/>
      <c r="G40" s="1135"/>
      <c r="H40" s="1135"/>
      <c r="I40" s="1135"/>
      <c r="J40" s="1135"/>
      <c r="K40" s="341"/>
      <c r="L40" s="341"/>
      <c r="M40" s="341"/>
      <c r="N40" s="341"/>
      <c r="O40" s="341"/>
      <c r="P40" s="341"/>
      <c r="Q40" s="341"/>
      <c r="R40" s="341"/>
      <c r="S40" s="341"/>
      <c r="T40" s="341"/>
      <c r="U40" s="341"/>
      <c r="V40" s="341"/>
      <c r="W40" s="341"/>
      <c r="X40" s="341"/>
      <c r="Y40" s="341"/>
      <c r="Z40" s="341"/>
      <c r="AA40" s="341"/>
      <c r="AB40" s="341"/>
      <c r="AC40" s="341"/>
    </row>
    <row r="41" spans="1:29" ht="21.75" customHeight="1" x14ac:dyDescent="0.2">
      <c r="A41" s="1133"/>
      <c r="B41" s="1133"/>
      <c r="C41" s="1133"/>
      <c r="D41" s="1135"/>
      <c r="E41" s="1135"/>
      <c r="F41" s="1135"/>
      <c r="G41" s="1135"/>
      <c r="H41" s="1135"/>
      <c r="I41" s="1135"/>
      <c r="J41" s="1135"/>
      <c r="K41" s="341"/>
      <c r="L41" s="341"/>
      <c r="M41" s="341"/>
      <c r="N41" s="341"/>
      <c r="O41" s="341"/>
      <c r="P41" s="341"/>
      <c r="Q41" s="341"/>
      <c r="R41" s="341"/>
      <c r="S41" s="341"/>
      <c r="T41" s="341"/>
      <c r="U41" s="341"/>
      <c r="V41" s="341"/>
      <c r="W41" s="341"/>
      <c r="X41" s="341"/>
      <c r="Y41" s="341"/>
      <c r="Z41" s="341"/>
      <c r="AA41" s="341"/>
      <c r="AB41" s="341"/>
      <c r="AC41" s="341"/>
    </row>
  </sheetData>
  <mergeCells count="24">
    <mergeCell ref="K4:V6"/>
    <mergeCell ref="A18:J23"/>
    <mergeCell ref="A8:E8"/>
    <mergeCell ref="G12:J12"/>
    <mergeCell ref="G13:J13"/>
    <mergeCell ref="A4:J4"/>
    <mergeCell ref="H6:J6"/>
    <mergeCell ref="E13:F13"/>
    <mergeCell ref="C9:E9"/>
    <mergeCell ref="D11:E11"/>
    <mergeCell ref="E12:F12"/>
    <mergeCell ref="A39:C41"/>
    <mergeCell ref="D39:J41"/>
    <mergeCell ref="A33:C35"/>
    <mergeCell ref="D33:J35"/>
    <mergeCell ref="G14:J14"/>
    <mergeCell ref="D31:J31"/>
    <mergeCell ref="D36:J38"/>
    <mergeCell ref="A30:C32"/>
    <mergeCell ref="D30:J30"/>
    <mergeCell ref="F32:I32"/>
    <mergeCell ref="A36:C38"/>
    <mergeCell ref="D32:E32"/>
    <mergeCell ref="E14:F14"/>
  </mergeCells>
  <phoneticPr fontId="58"/>
  <pageMargins left="0.78749999999999998" right="0.39374999999999999" top="0.98402777777777783" bottom="0.73" header="0.51180555555555562" footer="0.51180555555555562"/>
  <pageSetup paperSize="9" firstPageNumber="4294963191"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31604-D7DB-41C4-8012-E257E483D8C5}">
  <sheetPr>
    <tabColor indexed="13"/>
  </sheetPr>
  <dimension ref="A1:AK50"/>
  <sheetViews>
    <sheetView topLeftCell="A16" workbookViewId="0">
      <selection activeCell="P43" sqref="P43:Z45"/>
    </sheetView>
  </sheetViews>
  <sheetFormatPr defaultRowHeight="13.2" x14ac:dyDescent="0.2"/>
  <cols>
    <col min="1" max="34" width="2.77734375" customWidth="1"/>
  </cols>
  <sheetData>
    <row r="1" spans="1:37" ht="15.75" customHeight="1" x14ac:dyDescent="0.2">
      <c r="A1" t="s">
        <v>910</v>
      </c>
      <c r="AH1" s="19" t="s">
        <v>922</v>
      </c>
    </row>
    <row r="2" spans="1:37" ht="15.7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ht="15.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15.75" customHeight="1" thickBo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1:37" ht="15.75" customHeight="1" x14ac:dyDescent="0.2">
      <c r="A5" s="2"/>
      <c r="B5" s="2"/>
      <c r="C5" s="2"/>
      <c r="D5" s="397"/>
      <c r="E5" s="398"/>
      <c r="F5" s="398"/>
      <c r="G5" s="399"/>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1"/>
    </row>
    <row r="6" spans="1:37" ht="15.75" customHeight="1" x14ac:dyDescent="0.2">
      <c r="A6" s="2"/>
      <c r="B6" s="2"/>
      <c r="C6" s="2"/>
      <c r="D6" s="402"/>
      <c r="E6" s="2"/>
      <c r="F6" s="2"/>
      <c r="G6" s="7"/>
      <c r="AH6" s="403"/>
    </row>
    <row r="7" spans="1:37" ht="15.75" customHeight="1" x14ac:dyDescent="0.2">
      <c r="A7" s="2"/>
      <c r="B7" s="2"/>
      <c r="C7" s="2"/>
      <c r="D7" s="402"/>
      <c r="E7" s="2"/>
      <c r="F7" s="2"/>
      <c r="AH7" s="403"/>
    </row>
    <row r="8" spans="1:37" ht="15.75" customHeight="1" x14ac:dyDescent="0.2">
      <c r="A8" s="2"/>
      <c r="B8" s="2"/>
      <c r="C8" s="2"/>
      <c r="D8" s="402"/>
      <c r="E8" s="2"/>
      <c r="F8" s="2"/>
      <c r="G8" s="404"/>
      <c r="P8" s="2"/>
      <c r="Q8" s="2"/>
      <c r="R8" s="2"/>
      <c r="S8" s="2"/>
      <c r="T8" s="2"/>
      <c r="U8" s="2"/>
      <c r="AH8" s="403"/>
    </row>
    <row r="9" spans="1:37" ht="15.75" customHeight="1" x14ac:dyDescent="0.2">
      <c r="D9" s="405"/>
      <c r="H9" s="1155" t="s">
        <v>901</v>
      </c>
      <c r="I9" s="1155"/>
      <c r="J9" s="1155"/>
      <c r="K9" s="1155"/>
      <c r="L9" s="1155"/>
      <c r="M9" s="1155"/>
      <c r="N9" s="1155"/>
      <c r="O9" s="1155"/>
      <c r="P9" s="1155"/>
      <c r="Q9" s="1155"/>
      <c r="R9" s="1155"/>
      <c r="S9" s="1155"/>
      <c r="T9" s="1155"/>
      <c r="U9" s="1155"/>
      <c r="V9" s="1155"/>
      <c r="W9" s="1155"/>
      <c r="X9" s="1155"/>
      <c r="Y9" s="1155"/>
      <c r="Z9" s="1155"/>
      <c r="AA9" s="1155"/>
      <c r="AB9" s="1155"/>
      <c r="AC9" s="1155"/>
      <c r="AD9" s="1155"/>
      <c r="AH9" s="403"/>
    </row>
    <row r="10" spans="1:37" ht="15.75" customHeight="1" x14ac:dyDescent="0.2">
      <c r="A10" s="8"/>
      <c r="B10" s="8"/>
      <c r="C10" s="27"/>
      <c r="D10" s="406"/>
      <c r="E10" s="27"/>
      <c r="F10" s="27"/>
      <c r="G10" s="27"/>
      <c r="H10" s="1155"/>
      <c r="I10" s="1155"/>
      <c r="J10" s="1155"/>
      <c r="K10" s="1155"/>
      <c r="L10" s="1155"/>
      <c r="M10" s="1155"/>
      <c r="N10" s="1155"/>
      <c r="O10" s="1155"/>
      <c r="P10" s="1155"/>
      <c r="Q10" s="1155"/>
      <c r="R10" s="1155"/>
      <c r="S10" s="1155"/>
      <c r="T10" s="1155"/>
      <c r="U10" s="1155"/>
      <c r="V10" s="1155"/>
      <c r="W10" s="1155"/>
      <c r="X10" s="1155"/>
      <c r="Y10" s="1155"/>
      <c r="Z10" s="1155"/>
      <c r="AA10" s="1155"/>
      <c r="AB10" s="1155"/>
      <c r="AC10" s="1155"/>
      <c r="AD10" s="1155"/>
      <c r="AE10" s="27"/>
      <c r="AF10" s="27"/>
      <c r="AH10" s="403"/>
    </row>
    <row r="11" spans="1:37" ht="15.75" customHeight="1" x14ac:dyDescent="0.2">
      <c r="A11" s="8"/>
      <c r="B11" s="8"/>
      <c r="C11" s="2"/>
      <c r="D11" s="402"/>
      <c r="E11" s="2"/>
      <c r="F11" s="2"/>
      <c r="G11" s="2"/>
      <c r="H11" s="1155"/>
      <c r="I11" s="1155"/>
      <c r="J11" s="1155"/>
      <c r="K11" s="1155"/>
      <c r="L11" s="1155"/>
      <c r="M11" s="1155"/>
      <c r="N11" s="1155"/>
      <c r="O11" s="1155"/>
      <c r="P11" s="1155"/>
      <c r="Q11" s="1155"/>
      <c r="R11" s="1155"/>
      <c r="S11" s="1155"/>
      <c r="T11" s="1155"/>
      <c r="U11" s="1155"/>
      <c r="V11" s="1155"/>
      <c r="W11" s="1155"/>
      <c r="X11" s="1155"/>
      <c r="Y11" s="1155"/>
      <c r="Z11" s="1155"/>
      <c r="AA11" s="1155"/>
      <c r="AB11" s="1155"/>
      <c r="AC11" s="1155"/>
      <c r="AD11" s="1155"/>
      <c r="AE11" s="2"/>
      <c r="AF11" s="2"/>
      <c r="AH11" s="403"/>
    </row>
    <row r="12" spans="1:37" ht="15.75" customHeight="1" x14ac:dyDescent="0.2">
      <c r="A12" s="8"/>
      <c r="B12" s="8"/>
      <c r="D12" s="405"/>
      <c r="AH12" s="403"/>
    </row>
    <row r="13" spans="1:37" ht="15.75" customHeight="1" x14ac:dyDescent="0.2">
      <c r="A13" s="8"/>
      <c r="B13" s="8"/>
      <c r="D13" s="405"/>
      <c r="AH13" s="403"/>
    </row>
    <row r="14" spans="1:37" ht="15.75" customHeight="1" thickBot="1" x14ac:dyDescent="0.25">
      <c r="A14" s="8"/>
      <c r="B14" s="8"/>
      <c r="D14" s="405"/>
      <c r="AH14" s="403"/>
    </row>
    <row r="15" spans="1:37" ht="15.75" customHeight="1" thickBot="1" x14ac:dyDescent="0.25">
      <c r="A15" s="8"/>
      <c r="B15" s="8"/>
      <c r="D15" s="405"/>
      <c r="R15" s="1156" t="s">
        <v>902</v>
      </c>
      <c r="S15" s="1157"/>
      <c r="T15" s="1157"/>
      <c r="U15" s="1157"/>
      <c r="V15" s="1157"/>
      <c r="W15" s="1157"/>
      <c r="X15" s="1157"/>
      <c r="Y15" s="1158">
        <f>IF(ISBLANK('一括記入シート（最初）'!D51),"",'一括記入シート（最初）'!D51)</f>
        <v>1155000</v>
      </c>
      <c r="Z15" s="1159"/>
      <c r="AA15" s="1159"/>
      <c r="AB15" s="1159"/>
      <c r="AC15" s="1159"/>
      <c r="AD15" s="1159"/>
      <c r="AE15" s="1164" t="s">
        <v>31</v>
      </c>
      <c r="AF15" s="1165"/>
      <c r="AH15" s="403"/>
    </row>
    <row r="16" spans="1:37" ht="15.75" customHeight="1" thickBot="1" x14ac:dyDescent="0.25">
      <c r="D16" s="405"/>
      <c r="R16" s="1156"/>
      <c r="S16" s="1157"/>
      <c r="T16" s="1157"/>
      <c r="U16" s="1157"/>
      <c r="V16" s="1157"/>
      <c r="W16" s="1157"/>
      <c r="X16" s="1157"/>
      <c r="Y16" s="1160"/>
      <c r="Z16" s="1161"/>
      <c r="AA16" s="1161"/>
      <c r="AB16" s="1161"/>
      <c r="AC16" s="1161"/>
      <c r="AD16" s="1161"/>
      <c r="AE16" s="901"/>
      <c r="AF16" s="1166"/>
      <c r="AH16" s="403"/>
    </row>
    <row r="17" spans="1:37" ht="15.75" customHeight="1" thickBot="1" x14ac:dyDescent="0.25">
      <c r="D17" s="405"/>
      <c r="R17" s="1156"/>
      <c r="S17" s="1157"/>
      <c r="T17" s="1157"/>
      <c r="U17" s="1157"/>
      <c r="V17" s="1157"/>
      <c r="W17" s="1157"/>
      <c r="X17" s="1157"/>
      <c r="Y17" s="1162"/>
      <c r="Z17" s="1163"/>
      <c r="AA17" s="1163"/>
      <c r="AB17" s="1163"/>
      <c r="AC17" s="1163"/>
      <c r="AD17" s="1163"/>
      <c r="AE17" s="1167"/>
      <c r="AF17" s="1168"/>
      <c r="AH17" s="403"/>
    </row>
    <row r="18" spans="1:37" ht="15.75" customHeight="1" thickBot="1" x14ac:dyDescent="0.25">
      <c r="A18" s="28"/>
      <c r="B18" s="28"/>
      <c r="C18" s="28"/>
      <c r="D18" s="408"/>
      <c r="E18" s="28"/>
      <c r="F18" s="28"/>
      <c r="G18" s="28"/>
      <c r="H18" s="28"/>
      <c r="I18" s="28"/>
      <c r="J18" s="29"/>
      <c r="K18" s="29"/>
      <c r="L18" s="29"/>
      <c r="M18" s="29"/>
      <c r="N18" s="29"/>
      <c r="O18" s="29"/>
      <c r="P18" s="29"/>
      <c r="Q18" s="29"/>
      <c r="R18" s="1156" t="s">
        <v>917</v>
      </c>
      <c r="S18" s="1157"/>
      <c r="T18" s="1157"/>
      <c r="U18" s="1157"/>
      <c r="V18" s="1157"/>
      <c r="W18" s="1157"/>
      <c r="X18" s="1157"/>
      <c r="Y18" s="1158">
        <f>IF(ISBLANK('一括記入シート（最初）'!D52),"",'一括記入シート（最初）'!D52)</f>
        <v>1050000</v>
      </c>
      <c r="Z18" s="1159"/>
      <c r="AA18" s="1159"/>
      <c r="AB18" s="1159"/>
      <c r="AC18" s="1159"/>
      <c r="AD18" s="1159"/>
      <c r="AE18" s="1164" t="s">
        <v>31</v>
      </c>
      <c r="AF18" s="1165"/>
      <c r="AG18" s="407"/>
      <c r="AH18" s="409"/>
      <c r="AI18" s="407"/>
      <c r="AJ18" s="407"/>
      <c r="AK18" s="407"/>
    </row>
    <row r="19" spans="1:37" ht="15.75" customHeight="1" thickBot="1" x14ac:dyDescent="0.25">
      <c r="A19" s="28"/>
      <c r="B19" s="28"/>
      <c r="C19" s="28"/>
      <c r="D19" s="408"/>
      <c r="E19" s="28"/>
      <c r="F19" s="28"/>
      <c r="G19" s="28"/>
      <c r="H19" s="28"/>
      <c r="I19" s="28"/>
      <c r="J19" s="29"/>
      <c r="K19" s="29"/>
      <c r="L19" s="29"/>
      <c r="M19" s="29"/>
      <c r="N19" s="29"/>
      <c r="O19" s="29"/>
      <c r="P19" s="29"/>
      <c r="Q19" s="29"/>
      <c r="R19" s="1156"/>
      <c r="S19" s="1157"/>
      <c r="T19" s="1157"/>
      <c r="U19" s="1157"/>
      <c r="V19" s="1157"/>
      <c r="W19" s="1157"/>
      <c r="X19" s="1157"/>
      <c r="Y19" s="1160"/>
      <c r="Z19" s="1161"/>
      <c r="AA19" s="1161"/>
      <c r="AB19" s="1161"/>
      <c r="AC19" s="1161"/>
      <c r="AD19" s="1161"/>
      <c r="AE19" s="901"/>
      <c r="AF19" s="1166"/>
      <c r="AG19" s="407"/>
      <c r="AH19" s="409"/>
      <c r="AI19" s="407"/>
      <c r="AJ19" s="407"/>
      <c r="AK19" s="407"/>
    </row>
    <row r="20" spans="1:37" ht="15.75" customHeight="1" thickBot="1" x14ac:dyDescent="0.25">
      <c r="A20" s="28"/>
      <c r="B20" s="28"/>
      <c r="C20" s="28"/>
      <c r="D20" s="408"/>
      <c r="E20" s="28"/>
      <c r="F20" s="28"/>
      <c r="G20" s="28"/>
      <c r="H20" s="28"/>
      <c r="I20" s="28"/>
      <c r="J20" s="29"/>
      <c r="K20" s="29"/>
      <c r="L20" s="29"/>
      <c r="M20" s="29"/>
      <c r="N20" s="29"/>
      <c r="O20" s="29"/>
      <c r="P20" s="29"/>
      <c r="Q20" s="29"/>
      <c r="R20" s="1156"/>
      <c r="S20" s="1157"/>
      <c r="T20" s="1157"/>
      <c r="U20" s="1157"/>
      <c r="V20" s="1157"/>
      <c r="W20" s="1157"/>
      <c r="X20" s="1157"/>
      <c r="Y20" s="1162"/>
      <c r="Z20" s="1163"/>
      <c r="AA20" s="1163"/>
      <c r="AB20" s="1163"/>
      <c r="AC20" s="1163"/>
      <c r="AD20" s="1163"/>
      <c r="AE20" s="1167"/>
      <c r="AF20" s="1168"/>
      <c r="AH20" s="403"/>
    </row>
    <row r="21" spans="1:37" ht="15.75" customHeight="1" x14ac:dyDescent="0.2">
      <c r="A21" s="28"/>
      <c r="B21" s="28"/>
      <c r="C21" s="28"/>
      <c r="D21" s="408"/>
      <c r="E21" s="28"/>
      <c r="F21" s="28"/>
      <c r="G21" s="28"/>
      <c r="H21" s="28"/>
      <c r="I21" s="28"/>
      <c r="J21" s="29"/>
      <c r="K21" s="29"/>
      <c r="L21" s="29"/>
      <c r="M21" s="29"/>
      <c r="N21" s="29"/>
      <c r="O21" s="29"/>
      <c r="P21" s="29"/>
      <c r="Q21" s="29"/>
      <c r="R21" s="29"/>
      <c r="S21" s="29"/>
      <c r="T21" s="29"/>
      <c r="U21" s="29"/>
      <c r="V21" s="29"/>
      <c r="W21" s="29"/>
      <c r="X21" s="29"/>
      <c r="AH21" s="403"/>
    </row>
    <row r="22" spans="1:37" ht="15.75" customHeight="1" x14ac:dyDescent="0.2">
      <c r="A22" s="28"/>
      <c r="B22" s="28"/>
      <c r="C22" s="28"/>
      <c r="D22" s="408"/>
      <c r="E22" s="28"/>
      <c r="F22" s="28"/>
      <c r="G22" s="28"/>
      <c r="H22" s="28"/>
      <c r="I22" s="28"/>
      <c r="J22" s="29"/>
      <c r="K22" s="29"/>
      <c r="L22" s="29"/>
      <c r="M22" s="29"/>
      <c r="N22" s="29"/>
      <c r="O22" s="29"/>
      <c r="P22" s="29"/>
      <c r="Q22" s="29"/>
      <c r="R22" s="29"/>
      <c r="S22" s="29"/>
      <c r="T22" s="29"/>
      <c r="U22" s="29"/>
      <c r="V22" s="29"/>
      <c r="W22" s="29"/>
      <c r="X22" s="29"/>
      <c r="AH22" s="403"/>
    </row>
    <row r="23" spans="1:37" ht="15.75" customHeight="1" x14ac:dyDescent="0.2">
      <c r="A23" s="28"/>
      <c r="B23" s="28"/>
      <c r="C23" s="28"/>
      <c r="D23" s="408"/>
      <c r="E23" s="17" t="s">
        <v>903</v>
      </c>
      <c r="F23" s="28"/>
      <c r="G23" s="28"/>
      <c r="H23" s="28"/>
      <c r="I23" s="28"/>
      <c r="J23" s="29"/>
      <c r="K23" s="29"/>
      <c r="L23" s="29"/>
      <c r="M23" s="29"/>
      <c r="N23" s="29"/>
      <c r="O23" s="29"/>
      <c r="P23" s="29"/>
      <c r="Q23" s="29"/>
      <c r="R23" s="29"/>
      <c r="S23" s="29"/>
      <c r="T23" s="29"/>
      <c r="U23" s="29"/>
      <c r="V23" s="29"/>
      <c r="W23" s="29"/>
      <c r="X23" s="29"/>
      <c r="AH23" s="403"/>
    </row>
    <row r="24" spans="1:37" ht="15.75" customHeight="1" x14ac:dyDescent="0.2">
      <c r="A24" s="7"/>
      <c r="D24" s="405"/>
      <c r="F24" s="7"/>
      <c r="AH24" s="403"/>
    </row>
    <row r="25" spans="1:37" ht="15.75" customHeight="1" x14ac:dyDescent="0.2">
      <c r="D25" s="405"/>
      <c r="AH25" s="403"/>
    </row>
    <row r="26" spans="1:37" ht="15.75" customHeight="1" x14ac:dyDescent="0.2">
      <c r="A26" s="7"/>
      <c r="D26" s="405"/>
      <c r="F26" s="7"/>
      <c r="X26" s="1150" t="s">
        <v>904</v>
      </c>
      <c r="Y26" s="1151"/>
      <c r="Z26" s="1151"/>
      <c r="AA26" s="1151"/>
      <c r="AB26" s="1151"/>
      <c r="AC26" s="1151"/>
      <c r="AD26" s="1151"/>
      <c r="AE26" s="1151"/>
      <c r="AF26" s="1151"/>
      <c r="AH26" s="403"/>
    </row>
    <row r="27" spans="1:37" ht="15.75" customHeight="1" x14ac:dyDescent="0.2">
      <c r="D27" s="405"/>
      <c r="AH27" s="403"/>
    </row>
    <row r="28" spans="1:37" ht="15.75" customHeight="1" x14ac:dyDescent="0.2">
      <c r="A28" s="7"/>
      <c r="D28" s="405"/>
      <c r="F28" s="7"/>
      <c r="K28" s="384"/>
      <c r="L28" s="384"/>
      <c r="M28" s="384"/>
      <c r="N28" s="384"/>
      <c r="O28" s="384"/>
      <c r="P28" s="384"/>
      <c r="Q28" s="384"/>
      <c r="R28" s="384"/>
      <c r="S28" s="384"/>
      <c r="T28" s="384"/>
      <c r="U28" s="384"/>
      <c r="V28" s="384"/>
      <c r="W28" s="384"/>
      <c r="X28" s="384"/>
      <c r="Y28" s="384"/>
      <c r="Z28" s="384"/>
      <c r="AA28" s="384"/>
      <c r="AH28" s="403"/>
    </row>
    <row r="29" spans="1:37" ht="15.75" customHeight="1" x14ac:dyDescent="0.2">
      <c r="D29" s="405"/>
      <c r="AH29" s="403"/>
    </row>
    <row r="30" spans="1:37" ht="15.75" customHeight="1" x14ac:dyDescent="0.2">
      <c r="A30" s="7"/>
      <c r="D30" s="405"/>
      <c r="P30" s="1044" t="s">
        <v>905</v>
      </c>
      <c r="Q30" s="1044"/>
      <c r="R30" s="1044"/>
      <c r="S30" s="1044"/>
      <c r="T30" s="1044"/>
      <c r="U30" s="901" t="str">
        <f>IF(ISBLANK('一括記入シート（最初）'!E14),"",'一括記入シート（最初）'!E14)</f>
        <v>〇〇水土里会</v>
      </c>
      <c r="V30" s="901"/>
      <c r="W30" s="901"/>
      <c r="X30" s="901"/>
      <c r="Y30" s="901"/>
      <c r="Z30" s="901"/>
      <c r="AA30" s="1175"/>
      <c r="AB30" s="1175"/>
      <c r="AC30" s="1175"/>
      <c r="AD30" s="1175"/>
      <c r="AE30" s="1175"/>
      <c r="AF30" s="21"/>
      <c r="AG30" s="394" t="s">
        <v>166</v>
      </c>
      <c r="AH30" s="403"/>
    </row>
    <row r="31" spans="1:37" ht="15.75" customHeight="1" x14ac:dyDescent="0.2">
      <c r="D31" s="405"/>
      <c r="AH31" s="403"/>
    </row>
    <row r="32" spans="1:37" ht="15.75" customHeight="1" x14ac:dyDescent="0.2">
      <c r="D32" s="405"/>
      <c r="AH32" s="403"/>
    </row>
    <row r="33" spans="1:37" ht="15.75" customHeight="1" x14ac:dyDescent="0.2">
      <c r="D33" s="1152" t="s">
        <v>906</v>
      </c>
      <c r="E33" s="1153"/>
      <c r="F33" s="1153"/>
      <c r="G33" s="1153"/>
      <c r="H33" s="1153"/>
      <c r="I33" s="1153"/>
      <c r="J33" s="1153"/>
      <c r="K33" s="1153"/>
      <c r="L33" s="1153"/>
      <c r="M33" s="1153"/>
      <c r="N33" s="1153"/>
      <c r="O33" s="1153"/>
      <c r="P33" s="410"/>
      <c r="Q33" s="898" t="str">
        <f>IF(ISBLANK('一括記入シート（最初）'!C13),"",'一括記入シート（最初）'!C13)</f>
        <v>令和　6　年度</v>
      </c>
      <c r="R33" s="898"/>
      <c r="S33" s="898"/>
      <c r="T33" s="898"/>
      <c r="U33" s="898"/>
      <c r="V33" s="1176" t="s">
        <v>918</v>
      </c>
      <c r="W33" s="1177"/>
      <c r="X33" s="1177"/>
      <c r="Y33" s="1177"/>
      <c r="Z33" s="1177"/>
      <c r="AA33" s="1177"/>
      <c r="AB33" s="1177"/>
      <c r="AC33" s="1177"/>
      <c r="AD33" s="1177"/>
      <c r="AE33" s="1177"/>
      <c r="AF33" s="1177"/>
      <c r="AG33" s="1177"/>
      <c r="AH33" s="411"/>
    </row>
    <row r="34" spans="1:37" ht="15.75" customHeight="1" x14ac:dyDescent="0.2">
      <c r="D34" s="1154"/>
      <c r="E34" s="1153"/>
      <c r="F34" s="1153"/>
      <c r="G34" s="1153"/>
      <c r="H34" s="1153"/>
      <c r="I34" s="1153"/>
      <c r="J34" s="1153"/>
      <c r="K34" s="1153"/>
      <c r="L34" s="1153"/>
      <c r="M34" s="1153"/>
      <c r="N34" s="1153"/>
      <c r="O34" s="1153"/>
      <c r="P34" s="412"/>
      <c r="Q34" s="901"/>
      <c r="R34" s="901"/>
      <c r="S34" s="901"/>
      <c r="T34" s="901"/>
      <c r="U34" s="901"/>
      <c r="V34" s="1072"/>
      <c r="W34" s="1072"/>
      <c r="X34" s="1072"/>
      <c r="Y34" s="1072"/>
      <c r="Z34" s="1072"/>
      <c r="AA34" s="1072"/>
      <c r="AB34" s="1072"/>
      <c r="AC34" s="1072"/>
      <c r="AD34" s="1072"/>
      <c r="AE34" s="1072"/>
      <c r="AF34" s="1072"/>
      <c r="AG34" s="1072"/>
      <c r="AH34" s="413"/>
    </row>
    <row r="35" spans="1:37" ht="15.75" customHeight="1" x14ac:dyDescent="0.2">
      <c r="D35" s="1154"/>
      <c r="E35" s="1153"/>
      <c r="F35" s="1153"/>
      <c r="G35" s="1153"/>
      <c r="H35" s="1153"/>
      <c r="I35" s="1153"/>
      <c r="J35" s="1153"/>
      <c r="K35" s="1153"/>
      <c r="L35" s="1153"/>
      <c r="M35" s="1153"/>
      <c r="N35" s="1153"/>
      <c r="O35" s="1153"/>
      <c r="P35" s="412"/>
      <c r="Q35" s="901" t="str">
        <f>IF(ISBLANK('一括記入シート（最初）'!E14),"",'一括記入シート（最初）'!E14)</f>
        <v>〇〇水土里会</v>
      </c>
      <c r="R35" s="901"/>
      <c r="S35" s="901"/>
      <c r="T35" s="901"/>
      <c r="U35" s="901"/>
      <c r="V35" s="901"/>
      <c r="W35" s="901" t="str">
        <f>IF(ISBLANK('一括記入シート（最初）'!C25),"",'一括記入シート（最初）'!C25)</f>
        <v>用水路更新工事</v>
      </c>
      <c r="X35" s="901"/>
      <c r="Y35" s="901"/>
      <c r="Z35" s="901"/>
      <c r="AA35" s="901"/>
      <c r="AB35" s="901"/>
      <c r="AC35" s="901"/>
      <c r="AD35" s="901"/>
      <c r="AE35" s="901"/>
      <c r="AF35" s="901"/>
      <c r="AG35" s="901"/>
      <c r="AH35" s="413"/>
    </row>
    <row r="36" spans="1:37" ht="15.75" customHeight="1" x14ac:dyDescent="0.2">
      <c r="D36" s="1154"/>
      <c r="E36" s="1153"/>
      <c r="F36" s="1153"/>
      <c r="G36" s="1153"/>
      <c r="H36" s="1153"/>
      <c r="I36" s="1153"/>
      <c r="J36" s="1153"/>
      <c r="K36" s="1153"/>
      <c r="L36" s="1153"/>
      <c r="M36" s="1153"/>
      <c r="N36" s="1153"/>
      <c r="O36" s="1153"/>
      <c r="P36" s="414"/>
      <c r="Q36" s="415"/>
      <c r="R36" s="415"/>
      <c r="S36" s="415"/>
      <c r="T36" s="415"/>
      <c r="U36" s="415"/>
      <c r="V36" s="415"/>
      <c r="W36" s="415"/>
      <c r="X36" s="415"/>
      <c r="Y36" s="415"/>
      <c r="Z36" s="415"/>
      <c r="AA36" s="415"/>
      <c r="AB36" s="415"/>
      <c r="AC36" s="415"/>
      <c r="AD36" s="415"/>
      <c r="AE36" s="415"/>
      <c r="AF36" s="415"/>
      <c r="AG36" s="415"/>
      <c r="AH36" s="416"/>
    </row>
    <row r="37" spans="1:37" ht="15.75" customHeight="1" x14ac:dyDescent="0.2">
      <c r="A37" s="10"/>
      <c r="B37" s="10"/>
      <c r="C37" s="10"/>
      <c r="D37" s="1152" t="s">
        <v>907</v>
      </c>
      <c r="E37" s="1153"/>
      <c r="F37" s="1153"/>
      <c r="G37" s="1153"/>
      <c r="H37" s="1153"/>
      <c r="I37" s="1153"/>
      <c r="J37" s="1153"/>
      <c r="K37" s="1153"/>
      <c r="L37" s="1153"/>
      <c r="M37" s="1153"/>
      <c r="N37" s="1153"/>
      <c r="O37" s="1153"/>
      <c r="P37" s="1178" t="str">
        <f>IF(ISBLANK('一括記入シート（最初）'!$C$24),"",'一括記入シート（最初）'!$C$24)</f>
        <v>上田市〇〇（△△）</v>
      </c>
      <c r="Q37" s="1178"/>
      <c r="R37" s="1178"/>
      <c r="S37" s="1178"/>
      <c r="T37" s="1178"/>
      <c r="U37" s="1178"/>
      <c r="V37" s="1178"/>
      <c r="W37" s="1178"/>
      <c r="X37" s="1178"/>
      <c r="Y37" s="1178"/>
      <c r="Z37" s="1178"/>
      <c r="AA37" s="1178"/>
      <c r="AB37" s="1178"/>
      <c r="AC37" s="1178"/>
      <c r="AD37" s="1178"/>
      <c r="AE37" s="1178"/>
      <c r="AF37" s="1178"/>
      <c r="AG37" s="1178"/>
      <c r="AH37" s="1179"/>
      <c r="AI37" s="417"/>
      <c r="AJ37" s="417"/>
      <c r="AK37" s="417"/>
    </row>
    <row r="38" spans="1:37" ht="15.75" customHeight="1" x14ac:dyDescent="0.2">
      <c r="A38" s="10"/>
      <c r="B38" s="10"/>
      <c r="C38" s="10"/>
      <c r="D38" s="1154"/>
      <c r="E38" s="1153"/>
      <c r="F38" s="1153"/>
      <c r="G38" s="1153"/>
      <c r="H38" s="1153"/>
      <c r="I38" s="1153"/>
      <c r="J38" s="1153"/>
      <c r="K38" s="1153"/>
      <c r="L38" s="1153"/>
      <c r="M38" s="1153"/>
      <c r="N38" s="1153"/>
      <c r="O38" s="1153"/>
      <c r="P38" s="1178"/>
      <c r="Q38" s="1178"/>
      <c r="R38" s="1178"/>
      <c r="S38" s="1178"/>
      <c r="T38" s="1178"/>
      <c r="U38" s="1178"/>
      <c r="V38" s="1178"/>
      <c r="W38" s="1178"/>
      <c r="X38" s="1178"/>
      <c r="Y38" s="1178"/>
      <c r="Z38" s="1178"/>
      <c r="AA38" s="1178"/>
      <c r="AB38" s="1178"/>
      <c r="AC38" s="1178"/>
      <c r="AD38" s="1178"/>
      <c r="AE38" s="1178"/>
      <c r="AF38" s="1178"/>
      <c r="AG38" s="1178"/>
      <c r="AH38" s="1179"/>
      <c r="AI38" s="417"/>
      <c r="AJ38" s="417"/>
      <c r="AK38" s="417"/>
    </row>
    <row r="39" spans="1:37" ht="15.75" customHeight="1" x14ac:dyDescent="0.2">
      <c r="A39" s="10"/>
      <c r="B39" s="10"/>
      <c r="C39" s="10"/>
      <c r="D39" s="1154"/>
      <c r="E39" s="1153"/>
      <c r="F39" s="1153"/>
      <c r="G39" s="1153"/>
      <c r="H39" s="1153"/>
      <c r="I39" s="1153"/>
      <c r="J39" s="1153"/>
      <c r="K39" s="1153"/>
      <c r="L39" s="1153"/>
      <c r="M39" s="1153"/>
      <c r="N39" s="1153"/>
      <c r="O39" s="1153"/>
      <c r="P39" s="1178"/>
      <c r="Q39" s="1178"/>
      <c r="R39" s="1178"/>
      <c r="S39" s="1178"/>
      <c r="T39" s="1178"/>
      <c r="U39" s="1178"/>
      <c r="V39" s="1178"/>
      <c r="W39" s="1178"/>
      <c r="X39" s="1178"/>
      <c r="Y39" s="1178"/>
      <c r="Z39" s="1178"/>
      <c r="AA39" s="1178"/>
      <c r="AB39" s="1178"/>
      <c r="AC39" s="1178"/>
      <c r="AD39" s="1178"/>
      <c r="AE39" s="1178"/>
      <c r="AF39" s="1178"/>
      <c r="AG39" s="1178"/>
      <c r="AH39" s="1179"/>
      <c r="AI39" s="418"/>
      <c r="AJ39" s="418"/>
      <c r="AK39" s="418"/>
    </row>
    <row r="40" spans="1:37" ht="15.75" customHeight="1" x14ac:dyDescent="0.2">
      <c r="A40" s="2"/>
      <c r="B40" s="2"/>
      <c r="C40" s="2"/>
      <c r="D40" s="1152" t="s">
        <v>908</v>
      </c>
      <c r="E40" s="1153"/>
      <c r="F40" s="1153"/>
      <c r="G40" s="1153"/>
      <c r="H40" s="1153"/>
      <c r="I40" s="1153"/>
      <c r="J40" s="1153"/>
      <c r="K40" s="1153"/>
      <c r="L40" s="1153"/>
      <c r="M40" s="1153"/>
      <c r="N40" s="1153"/>
      <c r="O40" s="1153"/>
      <c r="P40" s="1180">
        <f>Y15</f>
        <v>1155000</v>
      </c>
      <c r="Q40" s="1181"/>
      <c r="R40" s="1181"/>
      <c r="S40" s="1181"/>
      <c r="T40" s="1181"/>
      <c r="U40" s="1181"/>
      <c r="V40" s="1181"/>
      <c r="W40" s="1181"/>
      <c r="X40" s="1181"/>
      <c r="Y40" s="1181"/>
      <c r="Z40" s="1181"/>
      <c r="AA40" s="1186" t="s">
        <v>31</v>
      </c>
      <c r="AB40" s="1187"/>
      <c r="AC40" s="1187"/>
      <c r="AD40" s="1187"/>
      <c r="AE40" s="1187"/>
      <c r="AF40" s="1187"/>
      <c r="AG40" s="1187"/>
      <c r="AH40" s="1188"/>
    </row>
    <row r="41" spans="1:37" ht="15.75" customHeight="1" x14ac:dyDescent="0.2">
      <c r="A41" s="2"/>
      <c r="B41" s="2"/>
      <c r="C41" s="2"/>
      <c r="D41" s="1154"/>
      <c r="E41" s="1153"/>
      <c r="F41" s="1153"/>
      <c r="G41" s="1153"/>
      <c r="H41" s="1153"/>
      <c r="I41" s="1153"/>
      <c r="J41" s="1153"/>
      <c r="K41" s="1153"/>
      <c r="L41" s="1153"/>
      <c r="M41" s="1153"/>
      <c r="N41" s="1153"/>
      <c r="O41" s="1153"/>
      <c r="P41" s="1182"/>
      <c r="Q41" s="1183"/>
      <c r="R41" s="1183"/>
      <c r="S41" s="1183"/>
      <c r="T41" s="1183"/>
      <c r="U41" s="1183"/>
      <c r="V41" s="1183"/>
      <c r="W41" s="1183"/>
      <c r="X41" s="1183"/>
      <c r="Y41" s="1183"/>
      <c r="Z41" s="1183"/>
      <c r="AA41" s="1189"/>
      <c r="AB41" s="1189"/>
      <c r="AC41" s="1189"/>
      <c r="AD41" s="1189"/>
      <c r="AE41" s="1189"/>
      <c r="AF41" s="1189"/>
      <c r="AG41" s="1189"/>
      <c r="AH41" s="1190"/>
    </row>
    <row r="42" spans="1:37" ht="15.75" customHeight="1" x14ac:dyDescent="0.2">
      <c r="A42" s="2"/>
      <c r="B42" s="2"/>
      <c r="C42" s="2"/>
      <c r="D42" s="1154"/>
      <c r="E42" s="1153"/>
      <c r="F42" s="1153"/>
      <c r="G42" s="1153"/>
      <c r="H42" s="1153"/>
      <c r="I42" s="1153"/>
      <c r="J42" s="1153"/>
      <c r="K42" s="1153"/>
      <c r="L42" s="1153"/>
      <c r="M42" s="1153"/>
      <c r="N42" s="1153"/>
      <c r="O42" s="1153"/>
      <c r="P42" s="1184"/>
      <c r="Q42" s="1185"/>
      <c r="R42" s="1185"/>
      <c r="S42" s="1185"/>
      <c r="T42" s="1185"/>
      <c r="U42" s="1185"/>
      <c r="V42" s="1185"/>
      <c r="W42" s="1185"/>
      <c r="X42" s="1185"/>
      <c r="Y42" s="1185"/>
      <c r="Z42" s="1185"/>
      <c r="AA42" s="1191"/>
      <c r="AB42" s="1191"/>
      <c r="AC42" s="1191"/>
      <c r="AD42" s="1191"/>
      <c r="AE42" s="1191"/>
      <c r="AF42" s="1191"/>
      <c r="AG42" s="1191"/>
      <c r="AH42" s="1192"/>
    </row>
    <row r="43" spans="1:37" ht="15.75" customHeight="1" x14ac:dyDescent="0.2">
      <c r="A43" s="2"/>
      <c r="B43" s="2"/>
      <c r="C43" s="2"/>
      <c r="D43" s="1152" t="s">
        <v>909</v>
      </c>
      <c r="E43" s="1153"/>
      <c r="F43" s="1153"/>
      <c r="G43" s="1153"/>
      <c r="H43" s="1153"/>
      <c r="I43" s="1153"/>
      <c r="J43" s="1153"/>
      <c r="K43" s="1153"/>
      <c r="L43" s="1153"/>
      <c r="M43" s="1153"/>
      <c r="N43" s="1153"/>
      <c r="O43" s="1153"/>
      <c r="P43" s="1180">
        <f>Y18</f>
        <v>1050000</v>
      </c>
      <c r="Q43" s="1181"/>
      <c r="R43" s="1181"/>
      <c r="S43" s="1181"/>
      <c r="T43" s="1181"/>
      <c r="U43" s="1181"/>
      <c r="V43" s="1181"/>
      <c r="W43" s="1181"/>
      <c r="X43" s="1181"/>
      <c r="Y43" s="1181"/>
      <c r="Z43" s="1181"/>
      <c r="AA43" s="1186" t="s">
        <v>31</v>
      </c>
      <c r="AB43" s="1187"/>
      <c r="AC43" s="1187"/>
      <c r="AD43" s="1187"/>
      <c r="AE43" s="1187"/>
      <c r="AF43" s="1187"/>
      <c r="AG43" s="1187"/>
      <c r="AH43" s="1188"/>
    </row>
    <row r="44" spans="1:37" ht="15.75" customHeight="1" x14ac:dyDescent="0.2">
      <c r="A44" s="2"/>
      <c r="B44" s="2"/>
      <c r="C44" s="2"/>
      <c r="D44" s="1154"/>
      <c r="E44" s="1153"/>
      <c r="F44" s="1153"/>
      <c r="G44" s="1153"/>
      <c r="H44" s="1153"/>
      <c r="I44" s="1153"/>
      <c r="J44" s="1153"/>
      <c r="K44" s="1153"/>
      <c r="L44" s="1153"/>
      <c r="M44" s="1153"/>
      <c r="N44" s="1153"/>
      <c r="O44" s="1153"/>
      <c r="P44" s="1182"/>
      <c r="Q44" s="1183"/>
      <c r="R44" s="1183"/>
      <c r="S44" s="1183"/>
      <c r="T44" s="1183"/>
      <c r="U44" s="1183"/>
      <c r="V44" s="1183"/>
      <c r="W44" s="1183"/>
      <c r="X44" s="1183"/>
      <c r="Y44" s="1183"/>
      <c r="Z44" s="1183"/>
      <c r="AA44" s="1189"/>
      <c r="AB44" s="1189"/>
      <c r="AC44" s="1189"/>
      <c r="AD44" s="1189"/>
      <c r="AE44" s="1189"/>
      <c r="AF44" s="1189"/>
      <c r="AG44" s="1189"/>
      <c r="AH44" s="1190"/>
    </row>
    <row r="45" spans="1:37" ht="15.75" customHeight="1" x14ac:dyDescent="0.2">
      <c r="A45" s="2"/>
      <c r="B45" s="2"/>
      <c r="C45" s="2"/>
      <c r="D45" s="1154"/>
      <c r="E45" s="1153"/>
      <c r="F45" s="1153"/>
      <c r="G45" s="1153"/>
      <c r="H45" s="1153"/>
      <c r="I45" s="1153"/>
      <c r="J45" s="1153"/>
      <c r="K45" s="1153"/>
      <c r="L45" s="1153"/>
      <c r="M45" s="1153"/>
      <c r="N45" s="1153"/>
      <c r="O45" s="1153"/>
      <c r="P45" s="1184"/>
      <c r="Q45" s="1185"/>
      <c r="R45" s="1185"/>
      <c r="S45" s="1185"/>
      <c r="T45" s="1185"/>
      <c r="U45" s="1185"/>
      <c r="V45" s="1185"/>
      <c r="W45" s="1185"/>
      <c r="X45" s="1185"/>
      <c r="Y45" s="1185"/>
      <c r="Z45" s="1185"/>
      <c r="AA45" s="1191"/>
      <c r="AB45" s="1191"/>
      <c r="AC45" s="1191"/>
      <c r="AD45" s="1191"/>
      <c r="AE45" s="1191"/>
      <c r="AF45" s="1191"/>
      <c r="AG45" s="1191"/>
      <c r="AH45" s="1192"/>
    </row>
    <row r="46" spans="1:37" ht="15.75" customHeight="1" x14ac:dyDescent="0.2">
      <c r="A46" s="2"/>
      <c r="B46" s="2"/>
      <c r="C46" s="2"/>
      <c r="D46" s="1152" t="s">
        <v>59</v>
      </c>
      <c r="E46" s="1153"/>
      <c r="F46" s="1153"/>
      <c r="G46" s="1153"/>
      <c r="H46" s="1153"/>
      <c r="I46" s="1153"/>
      <c r="J46" s="1153"/>
      <c r="K46" s="1153"/>
      <c r="L46" s="1153"/>
      <c r="M46" s="1153"/>
      <c r="N46" s="1153"/>
      <c r="O46" s="1153"/>
      <c r="P46" s="1171"/>
      <c r="Q46" s="1171"/>
      <c r="R46" s="1171"/>
      <c r="S46" s="1171"/>
      <c r="T46" s="1171"/>
      <c r="U46" s="1171"/>
      <c r="V46" s="1171"/>
      <c r="W46" s="1171"/>
      <c r="X46" s="1171"/>
      <c r="Y46" s="1171"/>
      <c r="Z46" s="1171"/>
      <c r="AA46" s="1171"/>
      <c r="AB46" s="1171"/>
      <c r="AC46" s="1171"/>
      <c r="AD46" s="1171"/>
      <c r="AE46" s="1171"/>
      <c r="AF46" s="1171"/>
      <c r="AG46" s="1171"/>
      <c r="AH46" s="1172"/>
    </row>
    <row r="47" spans="1:37" ht="15.75" customHeight="1" x14ac:dyDescent="0.2">
      <c r="A47" s="2"/>
      <c r="B47" s="2"/>
      <c r="C47" s="2"/>
      <c r="D47" s="1154"/>
      <c r="E47" s="1153"/>
      <c r="F47" s="1153"/>
      <c r="G47" s="1153"/>
      <c r="H47" s="1153"/>
      <c r="I47" s="1153"/>
      <c r="J47" s="1153"/>
      <c r="K47" s="1153"/>
      <c r="L47" s="1153"/>
      <c r="M47" s="1153"/>
      <c r="N47" s="1153"/>
      <c r="O47" s="1153"/>
      <c r="P47" s="1171"/>
      <c r="Q47" s="1171"/>
      <c r="R47" s="1171"/>
      <c r="S47" s="1171"/>
      <c r="T47" s="1171"/>
      <c r="U47" s="1171"/>
      <c r="V47" s="1171"/>
      <c r="W47" s="1171"/>
      <c r="X47" s="1171"/>
      <c r="Y47" s="1171"/>
      <c r="Z47" s="1171"/>
      <c r="AA47" s="1171"/>
      <c r="AB47" s="1171"/>
      <c r="AC47" s="1171"/>
      <c r="AD47" s="1171"/>
      <c r="AE47" s="1171"/>
      <c r="AF47" s="1171"/>
      <c r="AG47" s="1171"/>
      <c r="AH47" s="1172"/>
    </row>
    <row r="48" spans="1:37" ht="15.75" customHeight="1" thickBot="1" x14ac:dyDescent="0.25">
      <c r="D48" s="1169"/>
      <c r="E48" s="1170"/>
      <c r="F48" s="1170"/>
      <c r="G48" s="1170"/>
      <c r="H48" s="1170"/>
      <c r="I48" s="1170"/>
      <c r="J48" s="1170"/>
      <c r="K48" s="1170"/>
      <c r="L48" s="1170"/>
      <c r="M48" s="1170"/>
      <c r="N48" s="1170"/>
      <c r="O48" s="1170"/>
      <c r="P48" s="1173"/>
      <c r="Q48" s="1173"/>
      <c r="R48" s="1173"/>
      <c r="S48" s="1173"/>
      <c r="T48" s="1173"/>
      <c r="U48" s="1173"/>
      <c r="V48" s="1173"/>
      <c r="W48" s="1173"/>
      <c r="X48" s="1173"/>
      <c r="Y48" s="1173"/>
      <c r="Z48" s="1173"/>
      <c r="AA48" s="1173"/>
      <c r="AB48" s="1173"/>
      <c r="AC48" s="1173"/>
      <c r="AD48" s="1173"/>
      <c r="AE48" s="1173"/>
      <c r="AF48" s="1173"/>
      <c r="AG48" s="1173"/>
      <c r="AH48" s="1174"/>
    </row>
    <row r="49" spans="6:37" ht="15.75" customHeight="1" x14ac:dyDescent="0.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6:37" ht="15.75" customHeight="1" x14ac:dyDescent="0.2"/>
  </sheetData>
  <mergeCells count="26">
    <mergeCell ref="D46:O48"/>
    <mergeCell ref="P46:AH48"/>
    <mergeCell ref="U30:Z30"/>
    <mergeCell ref="AA30:AE30"/>
    <mergeCell ref="Q35:V35"/>
    <mergeCell ref="W35:AG35"/>
    <mergeCell ref="Q33:U34"/>
    <mergeCell ref="V33:AG34"/>
    <mergeCell ref="D37:O39"/>
    <mergeCell ref="P37:AH39"/>
    <mergeCell ref="D40:O42"/>
    <mergeCell ref="P40:Z42"/>
    <mergeCell ref="AA40:AH42"/>
    <mergeCell ref="D43:O45"/>
    <mergeCell ref="P43:Z45"/>
    <mergeCell ref="AA43:AH45"/>
    <mergeCell ref="X26:AF26"/>
    <mergeCell ref="P30:T30"/>
    <mergeCell ref="D33:O36"/>
    <mergeCell ref="H9:AD11"/>
    <mergeCell ref="R15:X17"/>
    <mergeCell ref="Y15:AD17"/>
    <mergeCell ref="AE15:AF17"/>
    <mergeCell ref="R18:X20"/>
    <mergeCell ref="Y18:AD20"/>
    <mergeCell ref="AE18:AF20"/>
  </mergeCells>
  <phoneticPr fontId="43"/>
  <pageMargins left="0.31496062992125984" right="0.31496062992125984" top="0.55118110236220474" bottom="0.35433070866141736" header="0.31496062992125984" footer="0.31496062992125984"/>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4B115-7D99-4722-9DE3-EF4D05787FA5}">
  <sheetPr>
    <tabColor indexed="13"/>
  </sheetPr>
  <dimension ref="A1:BN59"/>
  <sheetViews>
    <sheetView workbookViewId="0"/>
  </sheetViews>
  <sheetFormatPr defaultRowHeight="13.2" x14ac:dyDescent="0.2"/>
  <cols>
    <col min="1" max="37" width="2.6640625" customWidth="1"/>
    <col min="38" max="38" width="2.6640625" style="52" customWidth="1"/>
    <col min="39" max="66" width="9" style="52" bestFit="1" customWidth="1"/>
  </cols>
  <sheetData>
    <row r="1" spans="1:46" ht="14.25" customHeight="1" x14ac:dyDescent="0.2">
      <c r="A1" s="2" t="s">
        <v>384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377" t="s">
        <v>921</v>
      </c>
      <c r="AM1" s="64"/>
      <c r="AN1" s="263"/>
      <c r="AO1" s="263"/>
      <c r="AP1" s="263"/>
      <c r="AQ1" s="263"/>
      <c r="AR1" s="263"/>
      <c r="AS1" s="263"/>
    </row>
    <row r="2" spans="1:46" ht="14.2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N2" s="263"/>
      <c r="AO2" s="263"/>
      <c r="AP2" s="263"/>
      <c r="AQ2" s="263"/>
      <c r="AR2" s="263"/>
      <c r="AS2" s="263"/>
    </row>
    <row r="3" spans="1:46" ht="14.25" customHeight="1" x14ac:dyDescent="0.2">
      <c r="A3" s="1"/>
      <c r="B3" s="2"/>
      <c r="C3" s="2"/>
      <c r="D3" s="2"/>
      <c r="E3" s="2"/>
      <c r="F3" s="2"/>
      <c r="G3" s="2"/>
      <c r="H3" s="958" t="str">
        <f>IF(ISBLANK('一括記入シート（最初）'!$E$14),"",'一括記入シート（最初）'!$E$14)</f>
        <v>〇〇水土里会</v>
      </c>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N3" s="263"/>
      <c r="AO3" s="263"/>
      <c r="AP3" s="263"/>
      <c r="AQ3" s="263"/>
      <c r="AR3" s="263"/>
      <c r="AS3" s="263"/>
    </row>
    <row r="4" spans="1:46" ht="12.75" customHeight="1" x14ac:dyDescent="0.2">
      <c r="A4" s="1"/>
      <c r="B4" s="30"/>
      <c r="C4" s="30"/>
      <c r="D4" s="30"/>
      <c r="E4" s="30"/>
      <c r="F4" s="30"/>
      <c r="G4" s="30"/>
      <c r="H4" s="1193" t="str">
        <f>IF(ISBLANK('一括記入シート（最初）'!$C$41),"",'一括記入シート（最初）'!$C$41)</f>
        <v>代表</v>
      </c>
      <c r="I4" s="1193"/>
      <c r="J4" s="1193"/>
      <c r="K4" s="1193" t="str">
        <f>IF(ISBLANK('一括記入シート（最初）'!$C$42),"",'一括記入シート（最初）'!$C$42)</f>
        <v>副代表</v>
      </c>
      <c r="L4" s="1193"/>
      <c r="M4" s="1193"/>
      <c r="N4" s="1193" t="str">
        <f>IF(ISBLANK('一括記入シート（最初）'!$C$43),"",'一括記入シート（最初）'!$C$43)</f>
        <v>事務局長</v>
      </c>
      <c r="O4" s="1193"/>
      <c r="P4" s="1193"/>
      <c r="Q4" s="1193" t="str">
        <f>IF(ISBLANK('一括記入シート（最初）'!$C$44),"",'一括記入シート（最初）'!$C$44)</f>
        <v>会計</v>
      </c>
      <c r="R4" s="1193"/>
      <c r="S4" s="1193"/>
      <c r="T4" s="1193" t="str">
        <f>IF(ISBLANK('一括記入シート（最初）'!$C$45),"",'一括記入シート（最初）'!$C$45)</f>
        <v>　担当者（工事）</v>
      </c>
      <c r="U4" s="1193"/>
      <c r="V4" s="1193"/>
      <c r="W4" s="1193" t="str">
        <f>IF(ISBLANK('一括記入シート（最初）'!$C$46),"",'一括記入シート（最初）'!$C$46)</f>
        <v/>
      </c>
      <c r="X4" s="1193"/>
      <c r="Y4" s="1193"/>
      <c r="Z4" s="1193" t="str">
        <f>IF(ISBLANK('一括記入シート（最初）'!$C$47),"",'一括記入シート（最初）'!$C$47)</f>
        <v/>
      </c>
      <c r="AA4" s="1193"/>
      <c r="AB4" s="1193"/>
      <c r="AC4" s="1194" t="str">
        <f>IF(ISBLANK('一括記入シート（最初）'!$C$48),"",'一括記入シート（最初）'!$C$48)</f>
        <v/>
      </c>
      <c r="AD4" s="1194"/>
      <c r="AE4" s="1194"/>
      <c r="AF4" s="1193" t="str">
        <f>IF(ISBLANK('一括記入シート（最初）'!$C$49),"",'一括記入シート（最初）'!$C$49)</f>
        <v/>
      </c>
      <c r="AG4" s="1193"/>
      <c r="AH4" s="1193"/>
      <c r="AI4" s="1193" t="str">
        <f>IF(ISBLANK('一括記入シート（最初）'!$C$50),"",'一括記入シート（最初）'!$C$50)</f>
        <v/>
      </c>
      <c r="AJ4" s="1193"/>
      <c r="AK4" s="1193"/>
      <c r="AL4" s="339" t="s">
        <v>290</v>
      </c>
      <c r="AM4" s="349"/>
      <c r="AN4" s="349"/>
      <c r="AO4" s="340"/>
      <c r="AP4" s="340"/>
    </row>
    <row r="5" spans="1:46" ht="13.2" customHeight="1" x14ac:dyDescent="0.2">
      <c r="A5" s="2"/>
      <c r="H5" s="958"/>
      <c r="I5" s="958"/>
      <c r="J5" s="958"/>
      <c r="K5" s="958"/>
      <c r="L5" s="958"/>
      <c r="M5" s="958"/>
      <c r="N5" s="958"/>
      <c r="O5" s="958"/>
      <c r="P5" s="958"/>
      <c r="Q5" s="958"/>
      <c r="R5" s="958"/>
      <c r="S5" s="958"/>
      <c r="T5" s="958"/>
      <c r="U5" s="958"/>
      <c r="V5" s="958"/>
      <c r="W5" s="959"/>
      <c r="X5" s="959"/>
      <c r="Y5" s="959"/>
      <c r="Z5" s="959"/>
      <c r="AA5" s="959"/>
      <c r="AB5" s="959"/>
      <c r="AC5" s="959"/>
      <c r="AD5" s="959"/>
      <c r="AE5" s="959"/>
      <c r="AF5" s="959"/>
      <c r="AG5" s="959"/>
      <c r="AH5" s="959"/>
      <c r="AI5" s="959"/>
      <c r="AJ5" s="959"/>
      <c r="AK5" s="959"/>
      <c r="AL5" s="61"/>
      <c r="AM5" s="1110" t="s">
        <v>803</v>
      </c>
      <c r="AN5" s="1110"/>
      <c r="AO5" s="1110"/>
      <c r="AP5" s="1110"/>
      <c r="AQ5" s="1110"/>
      <c r="AR5" s="1110"/>
      <c r="AS5" s="1110"/>
      <c r="AT5" s="1110"/>
    </row>
    <row r="6" spans="1:46" ht="13.2" customHeight="1" x14ac:dyDescent="0.2">
      <c r="A6" s="2"/>
      <c r="H6" s="958"/>
      <c r="I6" s="958"/>
      <c r="J6" s="958"/>
      <c r="K6" s="958"/>
      <c r="L6" s="958"/>
      <c r="M6" s="958"/>
      <c r="N6" s="958"/>
      <c r="O6" s="958"/>
      <c r="P6" s="958"/>
      <c r="Q6" s="958"/>
      <c r="R6" s="958"/>
      <c r="S6" s="958"/>
      <c r="T6" s="958"/>
      <c r="U6" s="958"/>
      <c r="V6" s="958"/>
      <c r="W6" s="959"/>
      <c r="X6" s="959"/>
      <c r="Y6" s="959"/>
      <c r="Z6" s="959"/>
      <c r="AA6" s="959"/>
      <c r="AB6" s="959"/>
      <c r="AC6" s="959"/>
      <c r="AD6" s="959"/>
      <c r="AE6" s="959"/>
      <c r="AF6" s="959"/>
      <c r="AG6" s="959"/>
      <c r="AH6" s="959"/>
      <c r="AI6" s="959"/>
      <c r="AJ6" s="959"/>
      <c r="AK6" s="959"/>
      <c r="AL6" s="61"/>
      <c r="AM6" s="1110"/>
      <c r="AN6" s="1110"/>
      <c r="AO6" s="1110"/>
      <c r="AP6" s="1110"/>
      <c r="AQ6" s="1110"/>
      <c r="AR6" s="1110"/>
      <c r="AS6" s="1110"/>
      <c r="AT6" s="1110"/>
    </row>
    <row r="7" spans="1:46" ht="13.2" customHeight="1" x14ac:dyDescent="0.2">
      <c r="A7" s="2"/>
      <c r="H7" s="958"/>
      <c r="I7" s="958"/>
      <c r="J7" s="958"/>
      <c r="K7" s="958"/>
      <c r="L7" s="958"/>
      <c r="M7" s="958"/>
      <c r="N7" s="958"/>
      <c r="O7" s="958"/>
      <c r="P7" s="958"/>
      <c r="Q7" s="958"/>
      <c r="R7" s="958"/>
      <c r="S7" s="958"/>
      <c r="T7" s="958"/>
      <c r="U7" s="958"/>
      <c r="V7" s="958"/>
      <c r="W7" s="959"/>
      <c r="X7" s="959"/>
      <c r="Y7" s="959"/>
      <c r="Z7" s="959"/>
      <c r="AA7" s="959"/>
      <c r="AB7" s="959"/>
      <c r="AC7" s="959"/>
      <c r="AD7" s="959"/>
      <c r="AE7" s="959"/>
      <c r="AF7" s="959"/>
      <c r="AG7" s="959"/>
      <c r="AH7" s="959"/>
      <c r="AI7" s="959"/>
      <c r="AJ7" s="959"/>
      <c r="AK7" s="959"/>
      <c r="AL7" s="61"/>
      <c r="AM7" s="1110"/>
      <c r="AN7" s="1110"/>
      <c r="AO7" s="1110"/>
      <c r="AP7" s="1110"/>
      <c r="AQ7" s="1110"/>
      <c r="AR7" s="1110"/>
      <c r="AS7" s="1110"/>
      <c r="AT7" s="1110"/>
    </row>
    <row r="8" spans="1:46" x14ac:dyDescent="0.2">
      <c r="H8" s="958"/>
      <c r="I8" s="958"/>
      <c r="J8" s="958"/>
      <c r="K8" s="958"/>
      <c r="L8" s="958"/>
      <c r="M8" s="958"/>
      <c r="N8" s="958"/>
      <c r="O8" s="958"/>
      <c r="P8" s="958"/>
      <c r="Q8" s="958"/>
      <c r="R8" s="958"/>
      <c r="S8" s="958"/>
      <c r="T8" s="958"/>
      <c r="U8" s="958"/>
      <c r="V8" s="958"/>
      <c r="W8" s="959"/>
      <c r="X8" s="959"/>
      <c r="Y8" s="959"/>
      <c r="Z8" s="959"/>
      <c r="AA8" s="959"/>
      <c r="AB8" s="959"/>
      <c r="AC8" s="959"/>
      <c r="AD8" s="959"/>
      <c r="AE8" s="959"/>
      <c r="AF8" s="959"/>
      <c r="AG8" s="959"/>
      <c r="AH8" s="959"/>
      <c r="AI8" s="959"/>
      <c r="AJ8" s="959"/>
      <c r="AK8" s="959"/>
      <c r="AL8" s="61"/>
      <c r="AM8" s="1110"/>
      <c r="AN8" s="1110"/>
      <c r="AO8" s="1110"/>
      <c r="AP8" s="1110"/>
      <c r="AQ8" s="1110"/>
      <c r="AR8" s="1110"/>
      <c r="AS8" s="1110"/>
      <c r="AT8" s="1110"/>
    </row>
    <row r="9" spans="1:46" x14ac:dyDescent="0.2">
      <c r="A9" s="8"/>
      <c r="B9" s="8"/>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L9" s="61"/>
    </row>
    <row r="10" spans="1:46" x14ac:dyDescent="0.2">
      <c r="A10" s="8"/>
      <c r="B10" s="8"/>
      <c r="C10" s="2"/>
      <c r="D10" s="2"/>
      <c r="E10" s="2"/>
      <c r="F10" s="2"/>
      <c r="G10" s="1210" t="s">
        <v>911</v>
      </c>
      <c r="H10" s="1210"/>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2"/>
      <c r="AL10" s="61"/>
      <c r="AM10" s="1236" t="s">
        <v>289</v>
      </c>
      <c r="AN10" s="1236"/>
      <c r="AO10" s="1236"/>
      <c r="AP10" s="1236"/>
      <c r="AQ10" s="1236"/>
      <c r="AR10" s="1236"/>
      <c r="AS10" s="1236"/>
      <c r="AT10" s="1236"/>
    </row>
    <row r="11" spans="1:46" x14ac:dyDescent="0.2">
      <c r="A11" s="8"/>
      <c r="B11" s="8"/>
      <c r="G11" s="1210"/>
      <c r="H11" s="1210"/>
      <c r="I11" s="1210"/>
      <c r="J11" s="1210"/>
      <c r="K11" s="1210"/>
      <c r="L11" s="1210"/>
      <c r="M11" s="1210"/>
      <c r="N11" s="1210"/>
      <c r="O11" s="1210"/>
      <c r="P11" s="1210"/>
      <c r="Q11" s="1210"/>
      <c r="R11" s="1210"/>
      <c r="S11" s="1210"/>
      <c r="T11" s="1210"/>
      <c r="U11" s="1210"/>
      <c r="V11" s="1210"/>
      <c r="W11" s="1210"/>
      <c r="X11" s="1210"/>
      <c r="Y11" s="1210"/>
      <c r="Z11" s="1210"/>
      <c r="AA11" s="1210"/>
      <c r="AB11" s="1210"/>
      <c r="AC11" s="1210"/>
      <c r="AD11" s="1210"/>
      <c r="AE11" s="1210"/>
      <c r="AL11" s="61"/>
      <c r="AM11" s="1236"/>
      <c r="AN11" s="1236"/>
      <c r="AO11" s="1236"/>
      <c r="AP11" s="1236"/>
      <c r="AQ11" s="1236"/>
      <c r="AR11" s="1236"/>
      <c r="AS11" s="1236"/>
      <c r="AT11" s="1236"/>
    </row>
    <row r="12" spans="1:46" x14ac:dyDescent="0.2">
      <c r="A12" s="8"/>
      <c r="B12" s="8"/>
      <c r="G12" s="1210"/>
      <c r="H12" s="1210"/>
      <c r="I12" s="1210"/>
      <c r="J12" s="1210"/>
      <c r="K12" s="1210"/>
      <c r="L12" s="1210"/>
      <c r="M12" s="1210"/>
      <c r="N12" s="1210"/>
      <c r="O12" s="1210"/>
      <c r="P12" s="1210"/>
      <c r="Q12" s="1210"/>
      <c r="R12" s="1210"/>
      <c r="S12" s="1210"/>
      <c r="T12" s="1210"/>
      <c r="U12" s="1210"/>
      <c r="V12" s="1210"/>
      <c r="W12" s="1210"/>
      <c r="X12" s="1210"/>
      <c r="Y12" s="1210"/>
      <c r="Z12" s="1210"/>
      <c r="AA12" s="1210"/>
      <c r="AB12" s="1210"/>
      <c r="AC12" s="1210"/>
      <c r="AD12" s="1210"/>
      <c r="AE12" s="1210"/>
      <c r="AL12" s="61"/>
    </row>
    <row r="13" spans="1:46" x14ac:dyDescent="0.2">
      <c r="A13" s="8"/>
      <c r="B13" s="8"/>
      <c r="AL13" s="61"/>
    </row>
    <row r="14" spans="1:46" ht="17.25" customHeight="1" x14ac:dyDescent="0.2">
      <c r="A14" s="8"/>
      <c r="B14" s="1211" t="s">
        <v>36</v>
      </c>
      <c r="C14" s="1212"/>
      <c r="D14" s="1212"/>
      <c r="E14" s="1212"/>
      <c r="F14" s="1212"/>
      <c r="G14" s="1212"/>
      <c r="H14" s="1212"/>
      <c r="I14" s="1212"/>
      <c r="J14" s="1213"/>
      <c r="K14" s="189"/>
      <c r="L14" s="967" t="str">
        <f>IF(ISBLANK('一括記入シート（最初）'!$C$13),"",'一括記入シート（最初）'!$C$13)</f>
        <v>令和　6　年度</v>
      </c>
      <c r="M14" s="967"/>
      <c r="N14" s="967"/>
      <c r="O14" s="967"/>
      <c r="P14" s="967"/>
      <c r="Q14" s="967"/>
      <c r="R14" s="1239" t="s">
        <v>391</v>
      </c>
      <c r="S14" s="1239"/>
      <c r="T14" s="1239"/>
      <c r="U14" s="1239"/>
      <c r="V14" s="1239"/>
      <c r="W14" s="1239"/>
      <c r="X14" s="1239"/>
      <c r="Y14" s="1239"/>
      <c r="Z14" s="1239"/>
      <c r="AA14" s="1239"/>
      <c r="AB14" s="1239"/>
      <c r="AC14" s="1239"/>
      <c r="AD14" s="1239"/>
      <c r="AE14" s="1239"/>
      <c r="AF14" s="1239"/>
      <c r="AG14" s="1239"/>
      <c r="AH14" s="1239"/>
      <c r="AI14" s="1239"/>
      <c r="AJ14" s="1239"/>
      <c r="AK14" s="221"/>
      <c r="AL14" s="61"/>
    </row>
    <row r="15" spans="1:46" ht="17.25" customHeight="1" x14ac:dyDescent="0.2">
      <c r="B15" s="1214"/>
      <c r="C15" s="1215"/>
      <c r="D15" s="1215"/>
      <c r="E15" s="1215"/>
      <c r="F15" s="1215"/>
      <c r="G15" s="1215"/>
      <c r="H15" s="1215"/>
      <c r="I15" s="1215"/>
      <c r="J15" s="1216"/>
      <c r="K15" s="969" t="str">
        <f>IF(ISBLANK('一括記入シート（最初）'!$E$14),"",'一括記入シート（最初）'!$E$14)</f>
        <v>〇〇水土里会</v>
      </c>
      <c r="L15" s="970"/>
      <c r="M15" s="970"/>
      <c r="N15" s="970"/>
      <c r="O15" s="970"/>
      <c r="P15" s="970"/>
      <c r="Q15" s="970"/>
      <c r="R15" s="970"/>
      <c r="S15" s="970"/>
      <c r="T15" s="970"/>
      <c r="U15" s="970"/>
      <c r="V15" s="1205" t="str">
        <f>IF(ISBLANK('一括記入シート（最初）'!$C$25),"",'一括記入シート（最初）'!$C$25)</f>
        <v>用水路更新工事</v>
      </c>
      <c r="W15" s="1205"/>
      <c r="X15" s="1205"/>
      <c r="Y15" s="1205"/>
      <c r="Z15" s="1205"/>
      <c r="AA15" s="1205"/>
      <c r="AB15" s="1205"/>
      <c r="AC15" s="1205"/>
      <c r="AD15" s="1205"/>
      <c r="AE15" s="1205"/>
      <c r="AF15" s="1205"/>
      <c r="AG15" s="1205"/>
      <c r="AH15" s="1205"/>
      <c r="AI15" s="1205"/>
      <c r="AJ15" s="1205"/>
      <c r="AK15" s="1206"/>
      <c r="AL15" s="61"/>
    </row>
    <row r="16" spans="1:46" ht="17.25" customHeight="1" x14ac:dyDescent="0.2">
      <c r="B16" s="1211" t="s">
        <v>200</v>
      </c>
      <c r="C16" s="1212"/>
      <c r="D16" s="1212"/>
      <c r="E16" s="1212"/>
      <c r="F16" s="1212"/>
      <c r="G16" s="1212"/>
      <c r="H16" s="1212"/>
      <c r="I16" s="1212"/>
      <c r="J16" s="1213"/>
      <c r="K16" s="1217" t="str">
        <f>IF(ISBLANK('一括記入シート（最初）'!$C$24),"",'一括記入シート（最初）'!$C$24)</f>
        <v>上田市〇〇（△△）</v>
      </c>
      <c r="L16" s="1218"/>
      <c r="M16" s="1218"/>
      <c r="N16" s="1218"/>
      <c r="O16" s="1218"/>
      <c r="P16" s="1218"/>
      <c r="Q16" s="1218"/>
      <c r="R16" s="1218"/>
      <c r="S16" s="1218"/>
      <c r="T16" s="1218"/>
      <c r="U16" s="1218"/>
      <c r="V16" s="1218"/>
      <c r="W16" s="1218"/>
      <c r="X16" s="1218"/>
      <c r="Y16" s="1218"/>
      <c r="Z16" s="1218"/>
      <c r="AA16" s="1218"/>
      <c r="AB16" s="1218"/>
      <c r="AC16" s="1218"/>
      <c r="AD16" s="1218"/>
      <c r="AE16" s="1218"/>
      <c r="AF16" s="1218"/>
      <c r="AG16" s="1218"/>
      <c r="AH16" s="1218"/>
      <c r="AI16" s="1218"/>
      <c r="AJ16" s="1218"/>
      <c r="AK16" s="1219"/>
      <c r="AL16" s="61"/>
    </row>
    <row r="17" spans="1:46" ht="17.25" customHeight="1" x14ac:dyDescent="0.2">
      <c r="A17" s="28"/>
      <c r="B17" s="1214"/>
      <c r="C17" s="1215"/>
      <c r="D17" s="1215"/>
      <c r="E17" s="1215"/>
      <c r="F17" s="1215"/>
      <c r="G17" s="1215"/>
      <c r="H17" s="1215"/>
      <c r="I17" s="1215"/>
      <c r="J17" s="1216"/>
      <c r="K17" s="1220"/>
      <c r="L17" s="1221"/>
      <c r="M17" s="1221"/>
      <c r="N17" s="1221"/>
      <c r="O17" s="1221"/>
      <c r="P17" s="1221"/>
      <c r="Q17" s="1221"/>
      <c r="R17" s="1221"/>
      <c r="S17" s="1221"/>
      <c r="T17" s="1221"/>
      <c r="U17" s="1221"/>
      <c r="V17" s="1221"/>
      <c r="W17" s="1221"/>
      <c r="X17" s="1221"/>
      <c r="Y17" s="1221"/>
      <c r="Z17" s="1221"/>
      <c r="AA17" s="1221"/>
      <c r="AB17" s="1221"/>
      <c r="AC17" s="1221"/>
      <c r="AD17" s="1221"/>
      <c r="AE17" s="1221"/>
      <c r="AF17" s="1221"/>
      <c r="AG17" s="1221"/>
      <c r="AH17" s="1221"/>
      <c r="AI17" s="1221"/>
      <c r="AJ17" s="1221"/>
      <c r="AK17" s="1222"/>
      <c r="AL17" s="60"/>
    </row>
    <row r="18" spans="1:46" ht="17.25" customHeight="1" x14ac:dyDescent="0.2">
      <c r="A18" s="28"/>
      <c r="B18" s="1223" t="str">
        <f>IF('一括記入シート（最初）'!B21="○","入札開札の日時及び場所",IF('一括記入シート（最初）'!B22="○","見積書提出の日時及び場所","入札開札の日時及び場所"))</f>
        <v>入札開札の日時及び場所</v>
      </c>
      <c r="C18" s="1224"/>
      <c r="D18" s="1224"/>
      <c r="E18" s="1224"/>
      <c r="F18" s="1224"/>
      <c r="G18" s="1224"/>
      <c r="H18" s="1224"/>
      <c r="I18" s="1224"/>
      <c r="J18" s="1225"/>
      <c r="K18" s="1240" t="s">
        <v>409</v>
      </c>
      <c r="L18" s="1241"/>
      <c r="M18" s="1241"/>
      <c r="N18" s="1241"/>
      <c r="O18" s="1241"/>
      <c r="P18" s="1241"/>
      <c r="Q18" s="1241"/>
      <c r="R18" s="1241"/>
      <c r="S18" s="1241"/>
      <c r="T18" s="1208"/>
      <c r="U18" s="1208"/>
      <c r="V18" s="1208"/>
      <c r="W18" s="1208"/>
      <c r="X18" s="1208"/>
      <c r="Y18" s="1208"/>
      <c r="Z18" s="1208"/>
      <c r="AA18" s="1208"/>
      <c r="AB18" s="1208"/>
      <c r="AC18" s="220"/>
      <c r="AD18" s="220"/>
      <c r="AE18" s="220"/>
      <c r="AF18" s="220"/>
      <c r="AG18" s="220"/>
      <c r="AH18" s="220"/>
      <c r="AI18" s="220"/>
      <c r="AJ18" s="220"/>
      <c r="AK18" s="216"/>
      <c r="AL18" s="1237" t="s">
        <v>474</v>
      </c>
      <c r="AM18" s="1238"/>
      <c r="AN18" s="1238"/>
      <c r="AO18" s="1238"/>
      <c r="AP18" s="1238"/>
      <c r="AQ18" s="1238"/>
      <c r="AR18" s="1238"/>
      <c r="AS18" s="1238"/>
      <c r="AT18" s="1238"/>
    </row>
    <row r="19" spans="1:46" ht="17.25" customHeight="1" x14ac:dyDescent="0.2">
      <c r="A19" s="28"/>
      <c r="B19" s="1226"/>
      <c r="C19" s="1227"/>
      <c r="D19" s="1227"/>
      <c r="E19" s="1227"/>
      <c r="F19" s="1227"/>
      <c r="G19" s="1227"/>
      <c r="H19" s="1227"/>
      <c r="I19" s="1227"/>
      <c r="J19" s="1228"/>
      <c r="K19" s="217"/>
      <c r="L19" s="218"/>
      <c r="M19" s="218" t="s">
        <v>447</v>
      </c>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9"/>
      <c r="AL19" s="1237"/>
      <c r="AM19" s="1238"/>
      <c r="AN19" s="1238"/>
      <c r="AO19" s="1238"/>
      <c r="AP19" s="1238"/>
      <c r="AQ19" s="1238"/>
      <c r="AR19" s="1238"/>
      <c r="AS19" s="1238"/>
      <c r="AT19" s="1238"/>
    </row>
    <row r="20" spans="1:46" ht="13.5" customHeight="1" x14ac:dyDescent="0.2">
      <c r="A20" s="28"/>
      <c r="B20" s="28"/>
      <c r="C20" s="28"/>
      <c r="D20" s="28"/>
      <c r="E20" s="28"/>
      <c r="F20" s="28"/>
      <c r="G20" s="28"/>
      <c r="H20" s="28"/>
      <c r="I20" s="28"/>
      <c r="J20" s="29"/>
      <c r="K20" s="29"/>
      <c r="L20" s="29"/>
      <c r="M20" s="29"/>
      <c r="N20" s="29"/>
      <c r="O20" s="29"/>
      <c r="P20" s="29"/>
      <c r="Q20" s="29"/>
      <c r="R20" s="29"/>
      <c r="S20" s="29"/>
      <c r="T20" s="29"/>
      <c r="U20" s="29"/>
      <c r="V20" s="29"/>
      <c r="W20" s="29"/>
      <c r="X20" s="29"/>
    </row>
    <row r="21" spans="1:46" ht="13.5" customHeight="1" x14ac:dyDescent="0.2">
      <c r="A21" s="28"/>
      <c r="B21" s="28"/>
      <c r="C21" s="28"/>
      <c r="D21" s="28"/>
      <c r="E21" s="28"/>
      <c r="F21" s="28"/>
      <c r="G21" s="28"/>
      <c r="H21" s="28"/>
      <c r="I21" s="28"/>
      <c r="J21" s="29"/>
      <c r="K21" s="29"/>
      <c r="L21" s="29"/>
      <c r="M21" s="29"/>
      <c r="N21" s="29"/>
      <c r="O21" s="29"/>
      <c r="P21" s="29"/>
      <c r="Q21" s="29"/>
      <c r="R21" s="29"/>
      <c r="S21" s="29"/>
      <c r="T21" s="29"/>
      <c r="U21" s="29"/>
      <c r="V21" s="29"/>
      <c r="W21" s="29"/>
      <c r="X21" s="29"/>
      <c r="AF21" s="1207" t="s">
        <v>201</v>
      </c>
      <c r="AG21" s="1207"/>
      <c r="AH21" s="1207"/>
      <c r="AI21" s="1207"/>
      <c r="AJ21" s="1207"/>
      <c r="AK21" s="1207"/>
      <c r="AL21" s="61"/>
    </row>
    <row r="22" spans="1:46" ht="13.5" customHeight="1" x14ac:dyDescent="0.2">
      <c r="A22" s="167"/>
      <c r="B22" s="1202" t="s">
        <v>202</v>
      </c>
      <c r="C22" s="1203"/>
      <c r="D22" s="1203"/>
      <c r="E22" s="1203"/>
      <c r="F22" s="1203"/>
      <c r="G22" s="1203"/>
      <c r="H22" s="1203"/>
      <c r="I22" s="1203"/>
      <c r="J22" s="1204"/>
      <c r="K22" s="1066" t="str">
        <f>IF('一括記入シート（最初）'!B21="○","第１回入札額",IF('一括記入シート（最初）'!B22="○","第１回見積額","第１回入札額"))</f>
        <v>第１回入札額</v>
      </c>
      <c r="L22" s="1066"/>
      <c r="M22" s="1066"/>
      <c r="N22" s="1066"/>
      <c r="O22" s="1066"/>
      <c r="P22" s="1066"/>
      <c r="Q22" s="1066"/>
      <c r="R22" s="1066"/>
      <c r="S22" s="1066"/>
      <c r="T22" s="1066" t="str">
        <f>IF('一括記入シート（最初）'!B21="○","第２回入札額",IF('一括記入シート（最初）'!B22="○","第２回見積額","第２回入札額"))</f>
        <v>第２回入札額</v>
      </c>
      <c r="U22" s="1066"/>
      <c r="V22" s="1066"/>
      <c r="W22" s="1066"/>
      <c r="X22" s="1066"/>
      <c r="Y22" s="1066"/>
      <c r="Z22" s="1066"/>
      <c r="AA22" s="1066"/>
      <c r="AB22" s="1066"/>
      <c r="AC22" s="1066"/>
      <c r="AD22" s="1066"/>
      <c r="AE22" s="1066"/>
      <c r="AF22" s="1066"/>
      <c r="AG22" s="1066"/>
      <c r="AH22" s="1066"/>
      <c r="AI22" s="1066"/>
      <c r="AJ22" s="1066"/>
      <c r="AK22" s="1066"/>
      <c r="AL22" s="61"/>
    </row>
    <row r="23" spans="1:46" ht="13.5" customHeight="1" x14ac:dyDescent="0.2">
      <c r="A23" s="147"/>
      <c r="B23" s="1058" t="s">
        <v>41</v>
      </c>
      <c r="C23" s="1059"/>
      <c r="D23" s="1059"/>
      <c r="E23" s="1059"/>
      <c r="F23" s="1059"/>
      <c r="G23" s="1059"/>
      <c r="H23" s="1059"/>
      <c r="I23" s="1059"/>
      <c r="J23" s="1060"/>
      <c r="K23" s="1066"/>
      <c r="L23" s="1066"/>
      <c r="M23" s="1066"/>
      <c r="N23" s="1066"/>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61"/>
    </row>
    <row r="24" spans="1:46" ht="13.5" customHeight="1" x14ac:dyDescent="0.2">
      <c r="A24" s="167"/>
      <c r="B24" s="1197" t="str">
        <f>IF(ISBLANK('一括記入シート（最初）'!$C$33),"",'一括記入シート（最初）'!$C$33)</f>
        <v>(株)A建設</v>
      </c>
      <c r="C24" s="1197"/>
      <c r="D24" s="1197"/>
      <c r="E24" s="1197"/>
      <c r="F24" s="1197"/>
      <c r="G24" s="1197"/>
      <c r="H24" s="1197"/>
      <c r="I24" s="1197"/>
      <c r="J24" s="1197"/>
      <c r="K24" s="1201">
        <f>IF(ISBLANK('一括記入シート（最初）'!$D$68),"",'一括記入シート（最初）'!$D$68)</f>
        <v>1000000</v>
      </c>
      <c r="L24" s="1201"/>
      <c r="M24" s="1201"/>
      <c r="N24" s="1201"/>
      <c r="O24" s="1201"/>
      <c r="P24" s="1201"/>
      <c r="Q24" s="1201"/>
      <c r="R24" s="1201"/>
      <c r="S24" s="1201"/>
      <c r="T24" s="1201" t="str">
        <f>IF(ISBLANK('一括記入シート（最初）'!$E$68),"",'一括記入シート（最初）'!$E$68)</f>
        <v/>
      </c>
      <c r="U24" s="1201"/>
      <c r="V24" s="1201"/>
      <c r="W24" s="1201"/>
      <c r="X24" s="1201"/>
      <c r="Y24" s="1201"/>
      <c r="Z24" s="1201"/>
      <c r="AA24" s="1201"/>
      <c r="AB24" s="1201"/>
      <c r="AC24" s="1066"/>
      <c r="AD24" s="1066"/>
      <c r="AE24" s="1066"/>
      <c r="AF24" s="1066"/>
      <c r="AG24" s="1066"/>
      <c r="AH24" s="1066"/>
      <c r="AI24" s="1066"/>
      <c r="AJ24" s="1066"/>
      <c r="AK24" s="1066"/>
      <c r="AL24" s="1234" t="s">
        <v>708</v>
      </c>
      <c r="AM24" s="1235"/>
      <c r="AN24" s="1235"/>
      <c r="AO24" s="1235"/>
      <c r="AP24" s="1235"/>
      <c r="AQ24" s="1235"/>
      <c r="AR24" s="1235"/>
      <c r="AS24" s="1235"/>
      <c r="AT24" s="1235"/>
    </row>
    <row r="25" spans="1:46" ht="13.5" customHeight="1" x14ac:dyDescent="0.2">
      <c r="A25" s="147"/>
      <c r="B25" s="1197"/>
      <c r="C25" s="1197"/>
      <c r="D25" s="1197"/>
      <c r="E25" s="1197"/>
      <c r="F25" s="1197"/>
      <c r="G25" s="1197"/>
      <c r="H25" s="1197"/>
      <c r="I25" s="1197"/>
      <c r="J25" s="1197"/>
      <c r="K25" s="1201"/>
      <c r="L25" s="1201"/>
      <c r="M25" s="1201"/>
      <c r="N25" s="1201"/>
      <c r="O25" s="1201"/>
      <c r="P25" s="1201"/>
      <c r="Q25" s="1201"/>
      <c r="R25" s="1201"/>
      <c r="S25" s="1201"/>
      <c r="T25" s="1201"/>
      <c r="U25" s="1201"/>
      <c r="V25" s="1201"/>
      <c r="W25" s="1201"/>
      <c r="X25" s="1201"/>
      <c r="Y25" s="1201"/>
      <c r="Z25" s="1201"/>
      <c r="AA25" s="1201"/>
      <c r="AB25" s="1201"/>
      <c r="AC25" s="1066"/>
      <c r="AD25" s="1066"/>
      <c r="AE25" s="1066"/>
      <c r="AF25" s="1066"/>
      <c r="AG25" s="1066"/>
      <c r="AH25" s="1066"/>
      <c r="AI25" s="1066"/>
      <c r="AJ25" s="1066"/>
      <c r="AK25" s="1066"/>
      <c r="AL25" s="1234"/>
      <c r="AM25" s="1235"/>
      <c r="AN25" s="1235"/>
      <c r="AO25" s="1235"/>
      <c r="AP25" s="1235"/>
      <c r="AQ25" s="1235"/>
      <c r="AR25" s="1235"/>
      <c r="AS25" s="1235"/>
      <c r="AT25" s="1235"/>
    </row>
    <row r="26" spans="1:46" ht="13.5" customHeight="1" x14ac:dyDescent="0.2">
      <c r="A26" s="167"/>
      <c r="B26" s="1197" t="str">
        <f>IF(ISBLANK('一括記入シート（最初）'!$C$34),"",'一括記入シート（最初）'!$C$34)</f>
        <v>(有)B建設</v>
      </c>
      <c r="C26" s="1197"/>
      <c r="D26" s="1197"/>
      <c r="E26" s="1197"/>
      <c r="F26" s="1197"/>
      <c r="G26" s="1197"/>
      <c r="H26" s="1197"/>
      <c r="I26" s="1197"/>
      <c r="J26" s="1197"/>
      <c r="K26" s="1201">
        <f>IF(ISBLANK('一括記入シート（最初）'!$D$69),"",'一括記入シート（最初）'!$D$69)</f>
        <v>1050000</v>
      </c>
      <c r="L26" s="1201"/>
      <c r="M26" s="1201"/>
      <c r="N26" s="1201"/>
      <c r="O26" s="1201"/>
      <c r="P26" s="1201"/>
      <c r="Q26" s="1201"/>
      <c r="R26" s="1201"/>
      <c r="S26" s="1201"/>
      <c r="T26" s="1201" t="str">
        <f>IF(ISBLANK('一括記入シート（最初）'!$E$69),"",'一括記入シート（最初）'!$E$69)</f>
        <v/>
      </c>
      <c r="U26" s="1201"/>
      <c r="V26" s="1201"/>
      <c r="W26" s="1201"/>
      <c r="X26" s="1201"/>
      <c r="Y26" s="1201"/>
      <c r="Z26" s="1201"/>
      <c r="AA26" s="1201"/>
      <c r="AB26" s="1201"/>
      <c r="AC26" s="1048"/>
      <c r="AD26" s="1048"/>
      <c r="AE26" s="1048"/>
      <c r="AF26" s="1048"/>
      <c r="AG26" s="1048"/>
      <c r="AH26" s="1048"/>
      <c r="AI26" s="1048"/>
      <c r="AJ26" s="1048"/>
      <c r="AK26" s="1048"/>
      <c r="AL26" s="61"/>
    </row>
    <row r="27" spans="1:46" ht="13.5" customHeight="1" x14ac:dyDescent="0.2">
      <c r="A27" s="147"/>
      <c r="B27" s="1197"/>
      <c r="C27" s="1197"/>
      <c r="D27" s="1197"/>
      <c r="E27" s="1197"/>
      <c r="F27" s="1197"/>
      <c r="G27" s="1197"/>
      <c r="H27" s="1197"/>
      <c r="I27" s="1197"/>
      <c r="J27" s="1197"/>
      <c r="K27" s="1201"/>
      <c r="L27" s="1201"/>
      <c r="M27" s="1201"/>
      <c r="N27" s="1201"/>
      <c r="O27" s="1201"/>
      <c r="P27" s="1201"/>
      <c r="Q27" s="1201"/>
      <c r="R27" s="1201"/>
      <c r="S27" s="1201"/>
      <c r="T27" s="1201"/>
      <c r="U27" s="1201"/>
      <c r="V27" s="1201"/>
      <c r="W27" s="1201"/>
      <c r="X27" s="1201"/>
      <c r="Y27" s="1201"/>
      <c r="Z27" s="1201"/>
      <c r="AA27" s="1201"/>
      <c r="AB27" s="1201"/>
      <c r="AC27" s="1048"/>
      <c r="AD27" s="1048"/>
      <c r="AE27" s="1048"/>
      <c r="AF27" s="1048"/>
      <c r="AG27" s="1048"/>
      <c r="AH27" s="1048"/>
      <c r="AI27" s="1048"/>
      <c r="AJ27" s="1048"/>
      <c r="AK27" s="1048"/>
      <c r="AL27" s="61"/>
    </row>
    <row r="28" spans="1:46" ht="13.5" customHeight="1" x14ac:dyDescent="0.2">
      <c r="A28" s="167"/>
      <c r="B28" s="1197" t="str">
        <f>IF(ISBLANK('一括記入シート（最初）'!$C$35),"",'一括記入シート（最初）'!$C$35)</f>
        <v>C建設(株)</v>
      </c>
      <c r="C28" s="1197"/>
      <c r="D28" s="1197"/>
      <c r="E28" s="1197"/>
      <c r="F28" s="1197"/>
      <c r="G28" s="1197"/>
      <c r="H28" s="1197"/>
      <c r="I28" s="1197"/>
      <c r="J28" s="1197"/>
      <c r="K28" s="1201">
        <f>IF(ISBLANK('一括記入シート（最初）'!$D$70),"",'一括記入シート（最初）'!$D$70)</f>
        <v>1025000</v>
      </c>
      <c r="L28" s="1201"/>
      <c r="M28" s="1201"/>
      <c r="N28" s="1201"/>
      <c r="O28" s="1201"/>
      <c r="P28" s="1201"/>
      <c r="Q28" s="1201"/>
      <c r="R28" s="1201"/>
      <c r="S28" s="1201"/>
      <c r="T28" s="1201" t="str">
        <f>IF(ISBLANK('一括記入シート（最初）'!$E$70),"",'一括記入シート（最初）'!$E$70)</f>
        <v/>
      </c>
      <c r="U28" s="1201"/>
      <c r="V28" s="1201"/>
      <c r="W28" s="1201"/>
      <c r="X28" s="1201"/>
      <c r="Y28" s="1201"/>
      <c r="Z28" s="1201"/>
      <c r="AA28" s="1201"/>
      <c r="AB28" s="1201"/>
      <c r="AC28" s="1048"/>
      <c r="AD28" s="1048"/>
      <c r="AE28" s="1048"/>
      <c r="AF28" s="1048"/>
      <c r="AG28" s="1048"/>
      <c r="AH28" s="1048"/>
      <c r="AI28" s="1048"/>
      <c r="AJ28" s="1048"/>
      <c r="AK28" s="1048"/>
      <c r="AL28" s="61"/>
    </row>
    <row r="29" spans="1:46" ht="13.5" customHeight="1" x14ac:dyDescent="0.2">
      <c r="A29" s="147"/>
      <c r="B29" s="1197"/>
      <c r="C29" s="1197"/>
      <c r="D29" s="1197"/>
      <c r="E29" s="1197"/>
      <c r="F29" s="1197"/>
      <c r="G29" s="1197"/>
      <c r="H29" s="1197"/>
      <c r="I29" s="1197"/>
      <c r="J29" s="1197"/>
      <c r="K29" s="1201"/>
      <c r="L29" s="1201"/>
      <c r="M29" s="1201"/>
      <c r="N29" s="1201"/>
      <c r="O29" s="1201"/>
      <c r="P29" s="1201"/>
      <c r="Q29" s="1201"/>
      <c r="R29" s="1201"/>
      <c r="S29" s="1201"/>
      <c r="T29" s="1201"/>
      <c r="U29" s="1201"/>
      <c r="V29" s="1201"/>
      <c r="W29" s="1201"/>
      <c r="X29" s="1201"/>
      <c r="Y29" s="1201"/>
      <c r="Z29" s="1201"/>
      <c r="AA29" s="1201"/>
      <c r="AB29" s="1201"/>
      <c r="AC29" s="1048"/>
      <c r="AD29" s="1048"/>
      <c r="AE29" s="1048"/>
      <c r="AF29" s="1048"/>
      <c r="AG29" s="1048"/>
      <c r="AH29" s="1048"/>
      <c r="AI29" s="1048"/>
      <c r="AJ29" s="1048"/>
      <c r="AK29" s="1048"/>
      <c r="AL29" s="61"/>
    </row>
    <row r="30" spans="1:46" ht="13.5" customHeight="1" x14ac:dyDescent="0.2">
      <c r="B30" s="1197" t="str">
        <f>IF(ISBLANK('一括記入シート（最初）'!$C$36),"",'一括記入シート（最初）'!$C$36)</f>
        <v/>
      </c>
      <c r="C30" s="1197"/>
      <c r="D30" s="1197"/>
      <c r="E30" s="1197"/>
      <c r="F30" s="1197"/>
      <c r="G30" s="1197"/>
      <c r="H30" s="1197"/>
      <c r="I30" s="1197"/>
      <c r="J30" s="1197"/>
      <c r="K30" s="1201" t="str">
        <f>IF(ISBLANK('一括記入シート（最初）'!$D$71),"",'一括記入シート（最初）'!$D$71)</f>
        <v/>
      </c>
      <c r="L30" s="1201"/>
      <c r="M30" s="1201"/>
      <c r="N30" s="1201"/>
      <c r="O30" s="1201"/>
      <c r="P30" s="1201"/>
      <c r="Q30" s="1201"/>
      <c r="R30" s="1201"/>
      <c r="S30" s="1201"/>
      <c r="T30" s="1201" t="str">
        <f>IF(ISBLANK('一括記入シート（最初）'!$E$71),"",'一括記入シート（最初）'!$E$71)</f>
        <v/>
      </c>
      <c r="U30" s="1201"/>
      <c r="V30" s="1201"/>
      <c r="W30" s="1201"/>
      <c r="X30" s="1201"/>
      <c r="Y30" s="1201"/>
      <c r="Z30" s="1201"/>
      <c r="AA30" s="1201"/>
      <c r="AB30" s="1201"/>
      <c r="AC30" s="959"/>
      <c r="AD30" s="959"/>
      <c r="AE30" s="959"/>
      <c r="AF30" s="959"/>
      <c r="AG30" s="959"/>
      <c r="AH30" s="959"/>
      <c r="AI30" s="959"/>
      <c r="AJ30" s="959"/>
      <c r="AK30" s="959"/>
      <c r="AL30" s="61"/>
    </row>
    <row r="31" spans="1:46" ht="13.5" customHeight="1" x14ac:dyDescent="0.2">
      <c r="B31" s="1197"/>
      <c r="C31" s="1197"/>
      <c r="D31" s="1197"/>
      <c r="E31" s="1197"/>
      <c r="F31" s="1197"/>
      <c r="G31" s="1197"/>
      <c r="H31" s="1197"/>
      <c r="I31" s="1197"/>
      <c r="J31" s="1197"/>
      <c r="K31" s="1201"/>
      <c r="L31" s="1201"/>
      <c r="M31" s="1201"/>
      <c r="N31" s="1201"/>
      <c r="O31" s="1201"/>
      <c r="P31" s="1201"/>
      <c r="Q31" s="1201"/>
      <c r="R31" s="1201"/>
      <c r="S31" s="1201"/>
      <c r="T31" s="1201"/>
      <c r="U31" s="1201"/>
      <c r="V31" s="1201"/>
      <c r="W31" s="1201"/>
      <c r="X31" s="1201"/>
      <c r="Y31" s="1201"/>
      <c r="Z31" s="1201"/>
      <c r="AA31" s="1201"/>
      <c r="AB31" s="1201"/>
      <c r="AC31" s="959"/>
      <c r="AD31" s="959"/>
      <c r="AE31" s="959"/>
      <c r="AF31" s="959"/>
      <c r="AG31" s="959"/>
      <c r="AH31" s="959"/>
      <c r="AI31" s="959"/>
      <c r="AJ31" s="959"/>
      <c r="AK31" s="959"/>
      <c r="AL31" s="61"/>
    </row>
    <row r="32" spans="1:46" ht="13.5" customHeight="1" x14ac:dyDescent="0.2">
      <c r="B32" s="1197" t="str">
        <f>IF(ISBLANK('一括記入シート（最初）'!$C$37),"",'一括記入シート（最初）'!$C$37)</f>
        <v/>
      </c>
      <c r="C32" s="1197"/>
      <c r="D32" s="1197"/>
      <c r="E32" s="1197"/>
      <c r="F32" s="1197"/>
      <c r="G32" s="1197"/>
      <c r="H32" s="1197"/>
      <c r="I32" s="1197"/>
      <c r="J32" s="1197"/>
      <c r="K32" s="1201" t="str">
        <f>IF(ISBLANK('一括記入シート（最初）'!$D$72),"",'一括記入シート（最初）'!$D$72)</f>
        <v/>
      </c>
      <c r="L32" s="1201"/>
      <c r="M32" s="1201"/>
      <c r="N32" s="1201"/>
      <c r="O32" s="1201"/>
      <c r="P32" s="1201"/>
      <c r="Q32" s="1201"/>
      <c r="R32" s="1201"/>
      <c r="S32" s="1201"/>
      <c r="T32" s="1201" t="str">
        <f>IF(ISBLANK('一括記入シート（最初）'!$E$72),"",'一括記入シート（最初）'!$E$72)</f>
        <v/>
      </c>
      <c r="U32" s="1201"/>
      <c r="V32" s="1201"/>
      <c r="W32" s="1201"/>
      <c r="X32" s="1201"/>
      <c r="Y32" s="1201"/>
      <c r="Z32" s="1201"/>
      <c r="AA32" s="1201"/>
      <c r="AB32" s="1201"/>
      <c r="AC32" s="959"/>
      <c r="AD32" s="959"/>
      <c r="AE32" s="959"/>
      <c r="AF32" s="959"/>
      <c r="AG32" s="959"/>
      <c r="AH32" s="959"/>
      <c r="AI32" s="959"/>
      <c r="AJ32" s="959"/>
      <c r="AK32" s="959"/>
      <c r="AL32" s="61"/>
    </row>
    <row r="33" spans="1:37" ht="13.5" customHeight="1" x14ac:dyDescent="0.2">
      <c r="B33" s="1197"/>
      <c r="C33" s="1197"/>
      <c r="D33" s="1197"/>
      <c r="E33" s="1197"/>
      <c r="F33" s="1197"/>
      <c r="G33" s="1197"/>
      <c r="H33" s="1197"/>
      <c r="I33" s="1197"/>
      <c r="J33" s="1197"/>
      <c r="K33" s="1201"/>
      <c r="L33" s="1201"/>
      <c r="M33" s="1201"/>
      <c r="N33" s="1201"/>
      <c r="O33" s="1201"/>
      <c r="P33" s="1201"/>
      <c r="Q33" s="1201"/>
      <c r="R33" s="1201"/>
      <c r="S33" s="1201"/>
      <c r="T33" s="1201"/>
      <c r="U33" s="1201"/>
      <c r="V33" s="1201"/>
      <c r="W33" s="1201"/>
      <c r="X33" s="1201"/>
      <c r="Y33" s="1201"/>
      <c r="Z33" s="1201"/>
      <c r="AA33" s="1201"/>
      <c r="AB33" s="1201"/>
      <c r="AC33" s="959"/>
      <c r="AD33" s="959"/>
      <c r="AE33" s="959"/>
      <c r="AF33" s="959"/>
      <c r="AG33" s="959"/>
      <c r="AH33" s="959"/>
      <c r="AI33" s="959"/>
      <c r="AJ33" s="959"/>
      <c r="AK33" s="959"/>
    </row>
    <row r="34" spans="1:37" ht="13.5" customHeight="1" x14ac:dyDescent="0.2">
      <c r="A34" s="10"/>
      <c r="B34" s="1197"/>
      <c r="C34" s="1197"/>
      <c r="D34" s="1197"/>
      <c r="E34" s="1197"/>
      <c r="F34" s="1197"/>
      <c r="G34" s="1197"/>
      <c r="H34" s="1197"/>
      <c r="I34" s="1197"/>
      <c r="J34" s="1197"/>
      <c r="K34" s="1198"/>
      <c r="L34" s="1198"/>
      <c r="M34" s="1198"/>
      <c r="N34" s="1198"/>
      <c r="O34" s="1198"/>
      <c r="P34" s="1198"/>
      <c r="Q34" s="1198"/>
      <c r="R34" s="1198"/>
      <c r="S34" s="1198"/>
      <c r="T34" s="1198"/>
      <c r="U34" s="1198"/>
      <c r="V34" s="1198"/>
      <c r="W34" s="1198"/>
      <c r="X34" s="1198"/>
      <c r="Y34" s="1198"/>
      <c r="Z34" s="1198"/>
      <c r="AA34" s="1198"/>
      <c r="AB34" s="1198"/>
      <c r="AC34" s="959"/>
      <c r="AD34" s="959"/>
      <c r="AE34" s="959"/>
      <c r="AF34" s="959"/>
      <c r="AG34" s="959"/>
      <c r="AH34" s="959"/>
      <c r="AI34" s="959"/>
      <c r="AJ34" s="959"/>
      <c r="AK34" s="959"/>
    </row>
    <row r="35" spans="1:37" ht="13.5" customHeight="1" x14ac:dyDescent="0.2">
      <c r="A35" s="10"/>
      <c r="B35" s="1197"/>
      <c r="C35" s="1197"/>
      <c r="D35" s="1197"/>
      <c r="E35" s="1197"/>
      <c r="F35" s="1197"/>
      <c r="G35" s="1197"/>
      <c r="H35" s="1197"/>
      <c r="I35" s="1197"/>
      <c r="J35" s="1197"/>
      <c r="K35" s="1198"/>
      <c r="L35" s="1198"/>
      <c r="M35" s="1198"/>
      <c r="N35" s="1198"/>
      <c r="O35" s="1198"/>
      <c r="P35" s="1198"/>
      <c r="Q35" s="1198"/>
      <c r="R35" s="1198"/>
      <c r="S35" s="1198"/>
      <c r="T35" s="1198"/>
      <c r="U35" s="1198"/>
      <c r="V35" s="1198"/>
      <c r="W35" s="1198"/>
      <c r="X35" s="1198"/>
      <c r="Y35" s="1198"/>
      <c r="Z35" s="1198"/>
      <c r="AA35" s="1198"/>
      <c r="AB35" s="1198"/>
      <c r="AC35" s="959"/>
      <c r="AD35" s="959"/>
      <c r="AE35" s="959"/>
      <c r="AF35" s="959"/>
      <c r="AG35" s="959"/>
      <c r="AH35" s="959"/>
      <c r="AI35" s="959"/>
      <c r="AJ35" s="959"/>
      <c r="AK35" s="959"/>
    </row>
    <row r="36" spans="1:37" ht="13.5" customHeight="1" x14ac:dyDescent="0.2">
      <c r="A36" s="10"/>
      <c r="B36" s="1197"/>
      <c r="C36" s="1197"/>
      <c r="D36" s="1197"/>
      <c r="E36" s="1197"/>
      <c r="F36" s="1197"/>
      <c r="G36" s="1197"/>
      <c r="H36" s="1197"/>
      <c r="I36" s="1197"/>
      <c r="J36" s="1197"/>
      <c r="K36" s="1198"/>
      <c r="L36" s="1198"/>
      <c r="M36" s="1198"/>
      <c r="N36" s="1198"/>
      <c r="O36" s="1198"/>
      <c r="P36" s="1198"/>
      <c r="Q36" s="1198"/>
      <c r="R36" s="1198"/>
      <c r="S36" s="1198"/>
      <c r="T36" s="1198"/>
      <c r="U36" s="1198"/>
      <c r="V36" s="1198"/>
      <c r="W36" s="1198"/>
      <c r="X36" s="1198"/>
      <c r="Y36" s="1198"/>
      <c r="Z36" s="1198"/>
      <c r="AA36" s="1198"/>
      <c r="AB36" s="1198"/>
      <c r="AC36" s="959"/>
      <c r="AD36" s="959"/>
      <c r="AE36" s="959"/>
      <c r="AF36" s="959"/>
      <c r="AG36" s="959"/>
      <c r="AH36" s="959"/>
      <c r="AI36" s="959"/>
      <c r="AJ36" s="959"/>
      <c r="AK36" s="959"/>
    </row>
    <row r="37" spans="1:37" ht="13.5" customHeight="1" x14ac:dyDescent="0.2">
      <c r="A37" s="10"/>
      <c r="B37" s="1197"/>
      <c r="C37" s="1197"/>
      <c r="D37" s="1197"/>
      <c r="E37" s="1197"/>
      <c r="F37" s="1197"/>
      <c r="G37" s="1197"/>
      <c r="H37" s="1197"/>
      <c r="I37" s="1197"/>
      <c r="J37" s="1197"/>
      <c r="K37" s="1198"/>
      <c r="L37" s="1198"/>
      <c r="M37" s="1198"/>
      <c r="N37" s="1198"/>
      <c r="O37" s="1198"/>
      <c r="P37" s="1198"/>
      <c r="Q37" s="1198"/>
      <c r="R37" s="1198"/>
      <c r="S37" s="1198"/>
      <c r="T37" s="1198"/>
      <c r="U37" s="1198"/>
      <c r="V37" s="1198"/>
      <c r="W37" s="1198"/>
      <c r="X37" s="1198"/>
      <c r="Y37" s="1198"/>
      <c r="Z37" s="1198"/>
      <c r="AA37" s="1198"/>
      <c r="AB37" s="1198"/>
      <c r="AC37" s="959"/>
      <c r="AD37" s="959"/>
      <c r="AE37" s="959"/>
      <c r="AF37" s="959"/>
      <c r="AG37" s="959"/>
      <c r="AH37" s="959"/>
      <c r="AI37" s="959"/>
      <c r="AJ37" s="959"/>
      <c r="AK37" s="959"/>
    </row>
    <row r="38" spans="1:37" ht="13.5" customHeight="1" x14ac:dyDescent="0.2">
      <c r="A38" s="2"/>
      <c r="B38" s="1197"/>
      <c r="C38" s="1197"/>
      <c r="D38" s="1197"/>
      <c r="E38" s="1197"/>
      <c r="F38" s="1197"/>
      <c r="G38" s="1197"/>
      <c r="H38" s="1197"/>
      <c r="I38" s="1197"/>
      <c r="J38" s="1197"/>
      <c r="K38" s="1198"/>
      <c r="L38" s="1198"/>
      <c r="M38" s="1198"/>
      <c r="N38" s="1198"/>
      <c r="O38" s="1198"/>
      <c r="P38" s="1198"/>
      <c r="Q38" s="1198"/>
      <c r="R38" s="1198"/>
      <c r="S38" s="1198"/>
      <c r="T38" s="1198"/>
      <c r="U38" s="1198"/>
      <c r="V38" s="1198"/>
      <c r="W38" s="1198"/>
      <c r="X38" s="1198"/>
      <c r="Y38" s="1198"/>
      <c r="Z38" s="1198"/>
      <c r="AA38" s="1198"/>
      <c r="AB38" s="1198"/>
      <c r="AC38" s="959"/>
      <c r="AD38" s="959"/>
      <c r="AE38" s="959"/>
      <c r="AF38" s="959"/>
      <c r="AG38" s="959"/>
      <c r="AH38" s="959"/>
      <c r="AI38" s="959"/>
      <c r="AJ38" s="959"/>
      <c r="AK38" s="959"/>
    </row>
    <row r="39" spans="1:37" ht="13.5" customHeight="1" x14ac:dyDescent="0.2">
      <c r="A39" s="2"/>
      <c r="B39" s="1197"/>
      <c r="C39" s="1197"/>
      <c r="D39" s="1197"/>
      <c r="E39" s="1197"/>
      <c r="F39" s="1197"/>
      <c r="G39" s="1197"/>
      <c r="H39" s="1197"/>
      <c r="I39" s="1197"/>
      <c r="J39" s="1197"/>
      <c r="K39" s="1198"/>
      <c r="L39" s="1198"/>
      <c r="M39" s="1198"/>
      <c r="N39" s="1198"/>
      <c r="O39" s="1198"/>
      <c r="P39" s="1198"/>
      <c r="Q39" s="1198"/>
      <c r="R39" s="1198"/>
      <c r="S39" s="1198"/>
      <c r="T39" s="1198"/>
      <c r="U39" s="1198"/>
      <c r="V39" s="1198"/>
      <c r="W39" s="1198"/>
      <c r="X39" s="1198"/>
      <c r="Y39" s="1198"/>
      <c r="Z39" s="1198"/>
      <c r="AA39" s="1198"/>
      <c r="AB39" s="1198"/>
      <c r="AC39" s="959"/>
      <c r="AD39" s="959"/>
      <c r="AE39" s="959"/>
      <c r="AF39" s="959"/>
      <c r="AG39" s="959"/>
      <c r="AH39" s="959"/>
      <c r="AI39" s="959"/>
      <c r="AJ39" s="959"/>
      <c r="AK39" s="959"/>
    </row>
    <row r="40" spans="1:37" ht="13.5" customHeight="1" x14ac:dyDescent="0.2">
      <c r="B40" s="1197"/>
      <c r="C40" s="1197"/>
      <c r="D40" s="1197"/>
      <c r="E40" s="1197"/>
      <c r="F40" s="1197"/>
      <c r="G40" s="1197"/>
      <c r="H40" s="1197"/>
      <c r="I40" s="1197"/>
      <c r="J40" s="1197"/>
      <c r="K40" s="1198"/>
      <c r="L40" s="1198"/>
      <c r="M40" s="1198"/>
      <c r="N40" s="1198"/>
      <c r="O40" s="1198"/>
      <c r="P40" s="1198"/>
      <c r="Q40" s="1198"/>
      <c r="R40" s="1198"/>
      <c r="S40" s="1198"/>
      <c r="T40" s="1198"/>
      <c r="U40" s="1198"/>
      <c r="V40" s="1198"/>
      <c r="W40" s="1198"/>
      <c r="X40" s="1198"/>
      <c r="Y40" s="1198"/>
      <c r="Z40" s="1198"/>
      <c r="AA40" s="1198"/>
      <c r="AB40" s="1198"/>
      <c r="AC40" s="959"/>
      <c r="AD40" s="959"/>
      <c r="AE40" s="959"/>
      <c r="AF40" s="959"/>
      <c r="AG40" s="959"/>
      <c r="AH40" s="959"/>
      <c r="AI40" s="959"/>
      <c r="AJ40" s="959"/>
      <c r="AK40" s="959"/>
    </row>
    <row r="41" spans="1:37" ht="13.5" customHeight="1" x14ac:dyDescent="0.2">
      <c r="B41" s="1197"/>
      <c r="C41" s="1197"/>
      <c r="D41" s="1197"/>
      <c r="E41" s="1197"/>
      <c r="F41" s="1197"/>
      <c r="G41" s="1197"/>
      <c r="H41" s="1197"/>
      <c r="I41" s="1197"/>
      <c r="J41" s="1197"/>
      <c r="K41" s="1198"/>
      <c r="L41" s="1198"/>
      <c r="M41" s="1198"/>
      <c r="N41" s="1198"/>
      <c r="O41" s="1198"/>
      <c r="P41" s="1198"/>
      <c r="Q41" s="1198"/>
      <c r="R41" s="1198"/>
      <c r="S41" s="1198"/>
      <c r="T41" s="1198"/>
      <c r="U41" s="1198"/>
      <c r="V41" s="1198"/>
      <c r="W41" s="1198"/>
      <c r="X41" s="1198"/>
      <c r="Y41" s="1198"/>
      <c r="Z41" s="1198"/>
      <c r="AA41" s="1198"/>
      <c r="AB41" s="1198"/>
      <c r="AC41" s="959"/>
      <c r="AD41" s="959"/>
      <c r="AE41" s="959"/>
      <c r="AF41" s="959"/>
      <c r="AG41" s="959"/>
      <c r="AH41" s="959"/>
      <c r="AI41" s="959"/>
      <c r="AJ41" s="959"/>
      <c r="AK41" s="959"/>
    </row>
    <row r="42" spans="1:37" ht="13.5" customHeight="1" x14ac:dyDescent="0.2">
      <c r="D42" s="1064" t="s">
        <v>386</v>
      </c>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c r="AI42" s="1064"/>
      <c r="AJ42" s="1064"/>
      <c r="AK42" s="1064"/>
    </row>
    <row r="43" spans="1:37" ht="13.5" customHeight="1" x14ac:dyDescent="0.2">
      <c r="D43" s="1059"/>
      <c r="E43" s="1059"/>
      <c r="F43" s="1059"/>
      <c r="G43" s="1059"/>
      <c r="H43" s="1059"/>
      <c r="I43" s="1059"/>
      <c r="J43" s="1059"/>
      <c r="K43" s="1059"/>
      <c r="L43" s="1059"/>
      <c r="M43" s="1059"/>
      <c r="N43" s="1059"/>
      <c r="O43" s="1059"/>
      <c r="P43" s="1059"/>
      <c r="Q43" s="1059"/>
      <c r="R43" s="1059"/>
      <c r="S43" s="1059"/>
      <c r="T43" s="1059"/>
      <c r="U43" s="1059"/>
      <c r="V43" s="1059"/>
      <c r="W43" s="1059"/>
      <c r="X43" s="1059"/>
      <c r="Y43" s="1059"/>
      <c r="Z43" s="1059"/>
      <c r="AA43" s="1059"/>
      <c r="AB43" s="1059"/>
      <c r="AC43" s="1059"/>
      <c r="AD43" s="1059"/>
      <c r="AE43" s="1059"/>
      <c r="AF43" s="1059"/>
      <c r="AG43" s="1059"/>
      <c r="AH43" s="1059"/>
      <c r="AI43" s="1059"/>
      <c r="AJ43" s="1059"/>
      <c r="AK43" s="1059"/>
    </row>
    <row r="44" spans="1:37" ht="13.5" customHeight="1" x14ac:dyDescent="0.2">
      <c r="B44" s="1211" t="s">
        <v>52</v>
      </c>
      <c r="C44" s="1229"/>
      <c r="D44" s="1229"/>
      <c r="E44" s="1229"/>
      <c r="F44" s="1229"/>
      <c r="G44" s="1229"/>
      <c r="H44" s="1229"/>
      <c r="I44" s="1229"/>
      <c r="J44" s="1230"/>
      <c r="K44" s="1049">
        <f>IF(ISBLANK('一括記入シート（最初）'!$D$74),"",'一括記入シート（最初）'!$D$74)</f>
        <v>1100000</v>
      </c>
      <c r="L44" s="1049"/>
      <c r="M44" s="1049"/>
      <c r="N44" s="1049"/>
      <c r="O44" s="1049"/>
      <c r="P44" s="1049"/>
      <c r="Q44" s="1049"/>
      <c r="R44" s="1049"/>
      <c r="S44" s="1049"/>
      <c r="T44" s="1196" t="s">
        <v>54</v>
      </c>
      <c r="U44" s="1196"/>
      <c r="V44" s="1196"/>
      <c r="W44" s="1196"/>
      <c r="X44" s="1196"/>
      <c r="Y44" s="1196"/>
      <c r="Z44" s="1196"/>
      <c r="AA44" s="1196"/>
      <c r="AB44" s="1196"/>
      <c r="AC44" s="1195" t="str">
        <f>IF(ISBLANK('一括記入シート（最初）'!$F$74),"",'一括記入シート（最初）'!$F$74)</f>
        <v>(株)A建設</v>
      </c>
      <c r="AD44" s="1195"/>
      <c r="AE44" s="1195"/>
      <c r="AF44" s="1195"/>
      <c r="AG44" s="1195"/>
      <c r="AH44" s="1195"/>
      <c r="AI44" s="1195"/>
      <c r="AJ44" s="1195"/>
      <c r="AK44" s="1195"/>
    </row>
    <row r="45" spans="1:37" ht="13.5" customHeight="1" x14ac:dyDescent="0.2">
      <c r="B45" s="1231"/>
      <c r="C45" s="1232"/>
      <c r="D45" s="1232"/>
      <c r="E45" s="1232"/>
      <c r="F45" s="1232"/>
      <c r="G45" s="1232"/>
      <c r="H45" s="1232"/>
      <c r="I45" s="1232"/>
      <c r="J45" s="1233"/>
      <c r="K45" s="1049"/>
      <c r="L45" s="1049"/>
      <c r="M45" s="1049"/>
      <c r="N45" s="1049"/>
      <c r="O45" s="1049"/>
      <c r="P45" s="1049"/>
      <c r="Q45" s="1049"/>
      <c r="R45" s="1049"/>
      <c r="S45" s="1049"/>
      <c r="T45" s="1196"/>
      <c r="U45" s="1196"/>
      <c r="V45" s="1196"/>
      <c r="W45" s="1196"/>
      <c r="X45" s="1196"/>
      <c r="Y45" s="1196"/>
      <c r="Z45" s="1196"/>
      <c r="AA45" s="1196"/>
      <c r="AB45" s="1196"/>
      <c r="AC45" s="1195"/>
      <c r="AD45" s="1195"/>
      <c r="AE45" s="1195"/>
      <c r="AF45" s="1195"/>
      <c r="AG45" s="1195"/>
      <c r="AH45" s="1195"/>
      <c r="AI45" s="1195"/>
      <c r="AJ45" s="1195"/>
      <c r="AK45" s="1195"/>
    </row>
    <row r="46" spans="1:37" ht="13.5" customHeight="1" x14ac:dyDescent="0.2">
      <c r="B46" s="1090" t="s">
        <v>57</v>
      </c>
      <c r="C46" s="1090"/>
      <c r="D46" s="1199" t="s">
        <v>58</v>
      </c>
      <c r="E46" s="1199"/>
      <c r="F46" s="1199"/>
      <c r="G46" s="1199"/>
      <c r="H46" s="1199"/>
      <c r="I46" s="1199"/>
      <c r="J46" s="1199"/>
      <c r="K46" s="1049">
        <f>IF(ISBLANK('一括記入シート（最初）'!$D$76),"",'一括記入シート（最初）'!$D$76)</f>
        <v>1000000</v>
      </c>
      <c r="L46" s="1049"/>
      <c r="M46" s="1049"/>
      <c r="N46" s="1049"/>
      <c r="O46" s="1049"/>
      <c r="P46" s="1049"/>
      <c r="Q46" s="1049"/>
      <c r="R46" s="1049"/>
      <c r="S46" s="1049"/>
      <c r="T46" s="1196" t="s">
        <v>56</v>
      </c>
      <c r="U46" s="1196"/>
      <c r="V46" s="1196"/>
      <c r="W46" s="1196"/>
      <c r="X46" s="1196"/>
      <c r="Y46" s="1196"/>
      <c r="Z46" s="1196"/>
      <c r="AA46" s="1196"/>
      <c r="AB46" s="1196"/>
      <c r="AC46" s="1195">
        <f>IF(ISBLANK('一括記入シート（最初）'!$F$75),"",'一括記入シート（最初）'!$F$75)</f>
        <v>1050000</v>
      </c>
      <c r="AD46" s="1195"/>
      <c r="AE46" s="1195"/>
      <c r="AF46" s="1195"/>
      <c r="AG46" s="1195"/>
      <c r="AH46" s="1195"/>
      <c r="AI46" s="1195"/>
      <c r="AJ46" s="1195"/>
      <c r="AK46" s="1195"/>
    </row>
    <row r="47" spans="1:37" ht="13.5" customHeight="1" x14ac:dyDescent="0.2">
      <c r="B47" s="1090"/>
      <c r="C47" s="1090"/>
      <c r="D47" s="1199"/>
      <c r="E47" s="1199"/>
      <c r="F47" s="1199"/>
      <c r="G47" s="1199"/>
      <c r="H47" s="1199"/>
      <c r="I47" s="1199"/>
      <c r="J47" s="1199"/>
      <c r="K47" s="1049"/>
      <c r="L47" s="1049"/>
      <c r="M47" s="1049"/>
      <c r="N47" s="1049"/>
      <c r="O47" s="1049"/>
      <c r="P47" s="1049"/>
      <c r="Q47" s="1049"/>
      <c r="R47" s="1049"/>
      <c r="S47" s="1049"/>
      <c r="T47" s="1196"/>
      <c r="U47" s="1196"/>
      <c r="V47" s="1196"/>
      <c r="W47" s="1196"/>
      <c r="X47" s="1196"/>
      <c r="Y47" s="1196"/>
      <c r="Z47" s="1196"/>
      <c r="AA47" s="1196"/>
      <c r="AB47" s="1196"/>
      <c r="AC47" s="1195"/>
      <c r="AD47" s="1195"/>
      <c r="AE47" s="1195"/>
      <c r="AF47" s="1195"/>
      <c r="AG47" s="1195"/>
      <c r="AH47" s="1195"/>
      <c r="AI47" s="1195"/>
      <c r="AJ47" s="1195"/>
      <c r="AK47" s="1195"/>
    </row>
    <row r="48" spans="1:37" ht="13.5" customHeight="1" x14ac:dyDescent="0.2">
      <c r="B48" s="1090"/>
      <c r="C48" s="1090"/>
      <c r="D48" s="1199" t="s">
        <v>374</v>
      </c>
      <c r="E48" s="1199"/>
      <c r="F48" s="1199"/>
      <c r="G48" s="1199"/>
      <c r="H48" s="1199"/>
      <c r="I48" s="1199"/>
      <c r="J48" s="1199"/>
      <c r="K48" s="1049">
        <f>IF(ISBLANK('一括記入シート（最初）'!$D$77),"",'一括記入シート（最初）'!$D$77)</f>
        <v>100000</v>
      </c>
      <c r="L48" s="1049"/>
      <c r="M48" s="1049"/>
      <c r="N48" s="1049"/>
      <c r="O48" s="1049"/>
      <c r="P48" s="1049"/>
      <c r="Q48" s="1049"/>
      <c r="R48" s="1049"/>
      <c r="S48" s="1049"/>
      <c r="T48" s="1196" t="s">
        <v>59</v>
      </c>
      <c r="U48" s="1196"/>
      <c r="V48" s="1196"/>
      <c r="W48" s="1196"/>
      <c r="X48" s="1196"/>
      <c r="Y48" s="1196"/>
      <c r="Z48" s="1196"/>
      <c r="AA48" s="1196"/>
      <c r="AB48" s="1196"/>
      <c r="AC48" s="1066" t="str">
        <f>IF(ISBLANK('一括記入シート（最初）'!$F$76),"",'一括記入シート（最初）'!$F$76)</f>
        <v>落札</v>
      </c>
      <c r="AD48" s="1066"/>
      <c r="AE48" s="1066"/>
      <c r="AF48" s="1066"/>
      <c r="AG48" s="1066"/>
      <c r="AH48" s="1066"/>
      <c r="AI48" s="1066"/>
      <c r="AJ48" s="1066"/>
      <c r="AK48" s="1066"/>
    </row>
    <row r="49" spans="1:37" ht="13.5" customHeight="1" x14ac:dyDescent="0.2">
      <c r="B49" s="1090"/>
      <c r="C49" s="1090"/>
      <c r="D49" s="1199"/>
      <c r="E49" s="1199"/>
      <c r="F49" s="1199"/>
      <c r="G49" s="1199"/>
      <c r="H49" s="1199"/>
      <c r="I49" s="1199"/>
      <c r="J49" s="1199"/>
      <c r="K49" s="1049"/>
      <c r="L49" s="1049"/>
      <c r="M49" s="1049"/>
      <c r="N49" s="1049"/>
      <c r="O49" s="1049"/>
      <c r="P49" s="1049"/>
      <c r="Q49" s="1049"/>
      <c r="R49" s="1049"/>
      <c r="S49" s="1049"/>
      <c r="T49" s="1196"/>
      <c r="U49" s="1196"/>
      <c r="V49" s="1196"/>
      <c r="W49" s="1196"/>
      <c r="X49" s="1196"/>
      <c r="Y49" s="1196"/>
      <c r="Z49" s="1196"/>
      <c r="AA49" s="1196"/>
      <c r="AB49" s="1196"/>
      <c r="AC49" s="1066"/>
      <c r="AD49" s="1066"/>
      <c r="AE49" s="1066"/>
      <c r="AF49" s="1066"/>
      <c r="AG49" s="1066"/>
      <c r="AH49" s="1066"/>
      <c r="AI49" s="1066"/>
      <c r="AJ49" s="1066"/>
      <c r="AK49" s="1066"/>
    </row>
    <row r="50" spans="1:37" ht="13.5" customHeight="1" x14ac:dyDescent="0.2">
      <c r="B50" s="147"/>
      <c r="C50" s="147"/>
      <c r="D50" s="147"/>
      <c r="E50" s="147"/>
      <c r="F50" s="147"/>
      <c r="G50" s="147"/>
      <c r="H50" s="147"/>
      <c r="I50" s="147"/>
      <c r="J50" s="147"/>
      <c r="K50" s="147"/>
      <c r="L50" s="147"/>
      <c r="M50" s="147"/>
      <c r="N50" s="147"/>
      <c r="O50" s="147"/>
      <c r="P50" s="147"/>
      <c r="Q50" s="147"/>
      <c r="R50" s="147"/>
      <c r="S50" s="147"/>
      <c r="T50" s="1196" t="s">
        <v>60</v>
      </c>
      <c r="U50" s="1196"/>
      <c r="V50" s="1196"/>
      <c r="W50" s="1196"/>
      <c r="X50" s="1196"/>
      <c r="Y50" s="1196"/>
      <c r="Z50" s="1196"/>
      <c r="AA50" s="1196"/>
      <c r="AB50" s="1196"/>
      <c r="AC50" s="1200">
        <f>IF(ISBLANK('一括記入シート（最初）'!$F$77),"",'一括記入シート（最初）'!$F$77)</f>
        <v>95.23</v>
      </c>
      <c r="AD50" s="1200"/>
      <c r="AE50" s="1200"/>
      <c r="AF50" s="1200"/>
      <c r="AG50" s="1200"/>
      <c r="AH50" s="1200"/>
      <c r="AI50" s="1200"/>
      <c r="AJ50" s="1200"/>
      <c r="AK50" s="1200"/>
    </row>
    <row r="51" spans="1:37" ht="13.5" customHeight="1" x14ac:dyDescent="0.2">
      <c r="B51" s="147"/>
      <c r="C51" s="147"/>
      <c r="D51" s="147"/>
      <c r="E51" s="147"/>
      <c r="F51" s="147"/>
      <c r="G51" s="147"/>
      <c r="H51" s="147"/>
      <c r="I51" s="147"/>
      <c r="J51" s="147"/>
      <c r="K51" s="147"/>
      <c r="L51" s="147"/>
      <c r="M51" s="147"/>
      <c r="N51" s="147"/>
      <c r="O51" s="147"/>
      <c r="P51" s="147"/>
      <c r="Q51" s="147"/>
      <c r="R51" s="147"/>
      <c r="S51" s="147"/>
      <c r="T51" s="1196"/>
      <c r="U51" s="1196"/>
      <c r="V51" s="1196"/>
      <c r="W51" s="1196"/>
      <c r="X51" s="1196"/>
      <c r="Y51" s="1196"/>
      <c r="Z51" s="1196"/>
      <c r="AA51" s="1196"/>
      <c r="AB51" s="1196"/>
      <c r="AC51" s="1200"/>
      <c r="AD51" s="1200"/>
      <c r="AE51" s="1200"/>
      <c r="AF51" s="1200"/>
      <c r="AG51" s="1200"/>
      <c r="AH51" s="1200"/>
      <c r="AI51" s="1200"/>
      <c r="AJ51" s="1200"/>
      <c r="AK51" s="1200"/>
    </row>
    <row r="52" spans="1:37" ht="13.5" customHeight="1" x14ac:dyDescent="0.2">
      <c r="B52" s="147"/>
      <c r="C52" s="147"/>
      <c r="D52" s="147"/>
      <c r="E52" s="147"/>
      <c r="F52" s="147"/>
      <c r="G52" s="147"/>
      <c r="H52" s="147"/>
      <c r="I52" s="147"/>
      <c r="J52" s="147"/>
      <c r="K52" s="147"/>
      <c r="L52" s="147"/>
      <c r="M52" s="147"/>
      <c r="N52" s="147"/>
      <c r="O52" s="147"/>
      <c r="P52" s="147"/>
      <c r="Q52" s="147"/>
      <c r="R52" s="147"/>
      <c r="S52" s="147"/>
      <c r="T52" s="222"/>
      <c r="U52" s="222"/>
      <c r="V52" s="222"/>
      <c r="W52" s="222"/>
      <c r="X52" s="222"/>
      <c r="Y52" s="222"/>
      <c r="Z52" s="222"/>
      <c r="AA52" s="222"/>
      <c r="AB52" s="222"/>
      <c r="AC52" s="223"/>
      <c r="AD52" s="223"/>
      <c r="AE52" s="223"/>
      <c r="AF52" s="223"/>
      <c r="AG52" s="223"/>
      <c r="AH52" s="223"/>
      <c r="AI52" s="223"/>
      <c r="AJ52" s="223"/>
      <c r="AK52" s="223"/>
    </row>
    <row r="53" spans="1:37" ht="13.5" customHeight="1" x14ac:dyDescent="0.2">
      <c r="B53" s="147"/>
      <c r="C53" s="147"/>
      <c r="D53" s="147"/>
      <c r="E53" s="147"/>
      <c r="F53" s="147"/>
      <c r="G53" s="147"/>
      <c r="H53" s="147"/>
      <c r="I53" s="147"/>
      <c r="J53" s="147"/>
      <c r="K53" s="147"/>
      <c r="L53" s="147"/>
      <c r="M53" s="147"/>
      <c r="N53" s="147"/>
      <c r="O53" s="147"/>
      <c r="P53" s="147"/>
      <c r="Q53" s="147"/>
      <c r="R53" s="147"/>
      <c r="S53" s="147"/>
      <c r="T53" s="222"/>
      <c r="U53" s="222"/>
      <c r="V53" s="222"/>
      <c r="W53" s="222"/>
      <c r="X53" s="222"/>
      <c r="Y53" s="222"/>
      <c r="Z53" s="222"/>
      <c r="AA53" s="222"/>
      <c r="AB53" s="222"/>
      <c r="AC53" s="223"/>
      <c r="AD53" s="223"/>
      <c r="AE53" s="223"/>
      <c r="AF53" s="223"/>
      <c r="AG53" s="223"/>
      <c r="AH53" s="223"/>
      <c r="AI53" s="223"/>
      <c r="AJ53" s="223"/>
      <c r="AK53" s="223"/>
    </row>
    <row r="54" spans="1:37" ht="13.5" customHeight="1" x14ac:dyDescent="0.2">
      <c r="B54" s="147"/>
      <c r="C54" s="147"/>
      <c r="D54" s="147"/>
      <c r="E54" s="147"/>
      <c r="F54" s="147"/>
      <c r="G54" s="147"/>
      <c r="H54" s="147"/>
      <c r="I54" s="147"/>
      <c r="J54" s="147"/>
      <c r="K54" s="147"/>
      <c r="L54" s="147"/>
      <c r="M54" s="147"/>
      <c r="N54" s="147"/>
      <c r="O54" s="147"/>
      <c r="P54" s="147"/>
      <c r="Q54" s="147"/>
      <c r="R54" s="147"/>
      <c r="S54" s="147"/>
      <c r="T54" s="222"/>
      <c r="U54" s="222"/>
      <c r="V54" s="222"/>
      <c r="W54" s="222"/>
      <c r="X54" s="222"/>
      <c r="Y54" s="222"/>
      <c r="Z54" s="222"/>
      <c r="AA54" s="222"/>
      <c r="AB54" s="222"/>
      <c r="AC54" s="223"/>
      <c r="AD54" s="223"/>
      <c r="AE54" s="223"/>
      <c r="AF54" s="223"/>
      <c r="AG54" s="223"/>
      <c r="AH54" s="223"/>
      <c r="AI54" s="223"/>
      <c r="AJ54" s="223"/>
      <c r="AK54" s="223"/>
    </row>
    <row r="55" spans="1:37" ht="13.5" customHeight="1" x14ac:dyDescent="0.2">
      <c r="B55" s="147"/>
      <c r="C55" s="147"/>
      <c r="D55" s="147"/>
      <c r="E55" s="147"/>
      <c r="F55" s="147"/>
      <c r="G55" s="147"/>
      <c r="H55" s="147"/>
      <c r="I55" s="147"/>
      <c r="J55" s="147"/>
      <c r="K55" s="147"/>
      <c r="L55" s="147"/>
      <c r="M55" s="147"/>
      <c r="N55" s="147"/>
      <c r="O55" s="147"/>
      <c r="P55" s="147"/>
      <c r="Q55" s="147"/>
      <c r="R55" s="147"/>
      <c r="S55" s="147"/>
      <c r="T55" s="222"/>
      <c r="U55" s="222"/>
      <c r="V55" s="222"/>
      <c r="W55" s="222"/>
      <c r="X55" s="222"/>
      <c r="Y55" s="222"/>
      <c r="Z55" s="222"/>
      <c r="AA55" s="222"/>
      <c r="AB55" s="222"/>
      <c r="AC55" s="223"/>
      <c r="AD55" s="223"/>
      <c r="AE55" s="223"/>
      <c r="AF55" s="223"/>
      <c r="AG55" s="223"/>
      <c r="AH55" s="223"/>
      <c r="AI55" s="223"/>
      <c r="AJ55" s="223"/>
      <c r="AK55" s="223"/>
    </row>
    <row r="56" spans="1:37" x14ac:dyDescent="0.2">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row>
    <row r="57" spans="1:37" x14ac:dyDescent="0.2">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1209" t="s">
        <v>104</v>
      </c>
      <c r="AC57" s="1209"/>
      <c r="AD57" s="1209"/>
      <c r="AE57" s="1209"/>
      <c r="AF57" s="1209"/>
      <c r="AG57" s="1209"/>
      <c r="AH57" s="1209"/>
      <c r="AI57" s="1209"/>
      <c r="AJ57" s="1209"/>
      <c r="AK57" s="1209"/>
    </row>
    <row r="58" spans="1:37" x14ac:dyDescent="0.2">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4"/>
      <c r="AC58" s="54"/>
      <c r="AD58" s="54"/>
      <c r="AE58" s="54"/>
      <c r="AF58" s="54"/>
      <c r="AG58" s="54"/>
      <c r="AH58" s="54"/>
      <c r="AI58" s="54"/>
      <c r="AJ58" s="54"/>
      <c r="AK58" s="54"/>
    </row>
    <row r="59" spans="1:37" x14ac:dyDescent="0.2">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1209" t="s">
        <v>105</v>
      </c>
      <c r="AC59" s="1209"/>
      <c r="AD59" s="1209"/>
      <c r="AE59" s="1209"/>
      <c r="AF59" s="1209"/>
      <c r="AG59" s="1209"/>
      <c r="AH59" s="1209"/>
      <c r="AI59" s="1209"/>
      <c r="AJ59" s="1209"/>
      <c r="AK59" s="1209"/>
    </row>
  </sheetData>
  <mergeCells count="96">
    <mergeCell ref="AL24:AT25"/>
    <mergeCell ref="W5:Y8"/>
    <mergeCell ref="B23:J23"/>
    <mergeCell ref="AM10:AT11"/>
    <mergeCell ref="AM5:AT8"/>
    <mergeCell ref="AL18:AT19"/>
    <mergeCell ref="R14:AJ14"/>
    <mergeCell ref="AF5:AH8"/>
    <mergeCell ref="AC22:AK23"/>
    <mergeCell ref="L14:Q14"/>
    <mergeCell ref="K18:S18"/>
    <mergeCell ref="B24:J25"/>
    <mergeCell ref="K24:S25"/>
    <mergeCell ref="H5:J8"/>
    <mergeCell ref="K5:M8"/>
    <mergeCell ref="N5:P8"/>
    <mergeCell ref="AB59:AK59"/>
    <mergeCell ref="AI5:AK8"/>
    <mergeCell ref="G10:AE12"/>
    <mergeCell ref="B16:J17"/>
    <mergeCell ref="K16:AK17"/>
    <mergeCell ref="B18:J19"/>
    <mergeCell ref="B14:J15"/>
    <mergeCell ref="AC24:AK25"/>
    <mergeCell ref="K15:U15"/>
    <mergeCell ref="AB57:AK57"/>
    <mergeCell ref="Z5:AB8"/>
    <mergeCell ref="AC5:AE8"/>
    <mergeCell ref="AC40:AK41"/>
    <mergeCell ref="D42:AK43"/>
    <mergeCell ref="B44:J45"/>
    <mergeCell ref="AC32:AK33"/>
    <mergeCell ref="B30:J31"/>
    <mergeCell ref="K30:S31"/>
    <mergeCell ref="T30:AB31"/>
    <mergeCell ref="AC30:AK31"/>
    <mergeCell ref="V15:AK15"/>
    <mergeCell ref="B28:J29"/>
    <mergeCell ref="K28:S29"/>
    <mergeCell ref="T28:AB29"/>
    <mergeCell ref="AC28:AK29"/>
    <mergeCell ref="B26:J27"/>
    <mergeCell ref="K26:S27"/>
    <mergeCell ref="T24:AB25"/>
    <mergeCell ref="AF21:AK21"/>
    <mergeCell ref="T18:AB18"/>
    <mergeCell ref="B22:J22"/>
    <mergeCell ref="K22:S23"/>
    <mergeCell ref="T22:AB23"/>
    <mergeCell ref="T26:AB27"/>
    <mergeCell ref="T32:AB33"/>
    <mergeCell ref="T50:AB51"/>
    <mergeCell ref="AC50:AK51"/>
    <mergeCell ref="AC46:AK47"/>
    <mergeCell ref="B46:C49"/>
    <mergeCell ref="D46:J47"/>
    <mergeCell ref="K46:S47"/>
    <mergeCell ref="T46:AB47"/>
    <mergeCell ref="T48:AB49"/>
    <mergeCell ref="D48:J49"/>
    <mergeCell ref="K48:S49"/>
    <mergeCell ref="AC48:AK49"/>
    <mergeCell ref="B38:J39"/>
    <mergeCell ref="K38:S39"/>
    <mergeCell ref="T38:AB39"/>
    <mergeCell ref="B40:J41"/>
    <mergeCell ref="K40:S41"/>
    <mergeCell ref="T40:AB41"/>
    <mergeCell ref="K44:S45"/>
    <mergeCell ref="Q5:S8"/>
    <mergeCell ref="T5:V8"/>
    <mergeCell ref="AC44:AK45"/>
    <mergeCell ref="T44:AB45"/>
    <mergeCell ref="B36:J37"/>
    <mergeCell ref="K36:S37"/>
    <mergeCell ref="T36:AB37"/>
    <mergeCell ref="AC38:AK39"/>
    <mergeCell ref="AC36:AK37"/>
    <mergeCell ref="B34:J35"/>
    <mergeCell ref="K34:S35"/>
    <mergeCell ref="T34:AB35"/>
    <mergeCell ref="AC34:AK35"/>
    <mergeCell ref="AC26:AK27"/>
    <mergeCell ref="B32:J33"/>
    <mergeCell ref="K32:S33"/>
    <mergeCell ref="H3:AK3"/>
    <mergeCell ref="T4:V4"/>
    <mergeCell ref="Q4:S4"/>
    <mergeCell ref="N4:P4"/>
    <mergeCell ref="K4:M4"/>
    <mergeCell ref="H4:J4"/>
    <mergeCell ref="W4:Y4"/>
    <mergeCell ref="Z4:AB4"/>
    <mergeCell ref="AC4:AE4"/>
    <mergeCell ref="AF4:AH4"/>
    <mergeCell ref="AI4:AK4"/>
  </mergeCells>
  <phoneticPr fontId="58"/>
  <hyperlinks>
    <hyperlink ref="AB57:AK57" location="関係書類一覧表!A1" display="関係書類一覧表!A1" xr:uid="{2E7D3669-3184-46DA-87F6-E7378607C457}"/>
    <hyperlink ref="AB59:AK59" location="'一括記入シート（最初に記入してください）'!A1" display="'一括記入シート（最初に記入してください）'!A1" xr:uid="{44E162C9-3C98-4AE1-9AB1-6B0F1CD906DB}"/>
  </hyperlinks>
  <pageMargins left="0.39374999999999999" right="0" top="0.59027777777777779" bottom="0.59027777777777779" header="0.51180555555555562" footer="0.51180555555555562"/>
  <pageSetup paperSize="9" firstPageNumber="4294963191" orientation="portrait" blackAndWhite="1" r:id="rId1"/>
  <headerFooter alignWithMargins="0">
    <oddHeader>&amp;R&amp;"ＭＳ Ｐゴシック"&amp;11(上田市様式４)</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A94F2-C28A-48DD-A15D-DAE53DD7090E}">
  <sheetPr>
    <tabColor indexed="13"/>
  </sheetPr>
  <dimension ref="A1:BK93"/>
  <sheetViews>
    <sheetView topLeftCell="A30" workbookViewId="0">
      <selection activeCell="G54" sqref="G54:AI54"/>
    </sheetView>
  </sheetViews>
  <sheetFormatPr defaultRowHeight="13.2" x14ac:dyDescent="0.2"/>
  <cols>
    <col min="1" max="36" width="2.6640625" customWidth="1"/>
    <col min="37" max="37" width="2.6640625" style="52" customWidth="1"/>
    <col min="38" max="63" width="9" style="52" bestFit="1" customWidth="1"/>
  </cols>
  <sheetData>
    <row r="1" spans="1:51" x14ac:dyDescent="0.2">
      <c r="A1" t="s">
        <v>712</v>
      </c>
      <c r="AK1" s="347" t="s">
        <v>826</v>
      </c>
      <c r="AL1" s="340"/>
      <c r="AM1" s="340"/>
    </row>
    <row r="2" spans="1:51" ht="13.2" customHeight="1" x14ac:dyDescent="0.2">
      <c r="A2" s="915" t="s">
        <v>203</v>
      </c>
      <c r="B2" s="915"/>
      <c r="C2" s="915"/>
      <c r="D2" s="915"/>
      <c r="E2" s="915"/>
      <c r="F2" s="915"/>
      <c r="G2" s="915"/>
      <c r="H2" s="915"/>
      <c r="I2" s="915"/>
      <c r="J2" s="915"/>
      <c r="K2" s="915"/>
      <c r="L2" s="915"/>
      <c r="M2" s="915"/>
      <c r="N2" s="915"/>
      <c r="O2" s="915"/>
      <c r="P2" s="915"/>
      <c r="Q2" s="915"/>
      <c r="R2" s="915"/>
      <c r="S2" s="915"/>
      <c r="T2" s="915"/>
      <c r="U2" s="915"/>
      <c r="V2" s="915"/>
      <c r="W2" s="915"/>
      <c r="X2" s="915"/>
      <c r="Y2" s="915"/>
      <c r="Z2" s="915"/>
      <c r="AA2" s="915"/>
      <c r="AB2" s="915"/>
      <c r="AC2" s="915"/>
      <c r="AD2" s="915"/>
      <c r="AE2" s="915"/>
      <c r="AF2" s="915"/>
      <c r="AG2" s="915"/>
      <c r="AH2" s="915"/>
      <c r="AI2" s="915"/>
      <c r="AJ2" s="915"/>
      <c r="AK2" s="1110" t="s">
        <v>804</v>
      </c>
      <c r="AL2" s="1110"/>
      <c r="AM2" s="1110"/>
      <c r="AN2" s="1110"/>
      <c r="AO2" s="1110"/>
      <c r="AP2" s="1110"/>
      <c r="AQ2" s="1110"/>
      <c r="AR2" s="1110"/>
      <c r="AS2" s="1110"/>
      <c r="AT2" s="1110"/>
      <c r="AU2" s="1110"/>
      <c r="AV2" s="1110"/>
      <c r="AW2" s="1110"/>
      <c r="AX2" s="1110"/>
      <c r="AY2" s="1110"/>
    </row>
    <row r="3" spans="1:51" ht="13.2" customHeight="1" x14ac:dyDescent="0.2">
      <c r="A3" s="915"/>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915"/>
      <c r="AJ3" s="915"/>
      <c r="AK3" s="1110"/>
      <c r="AL3" s="1110"/>
      <c r="AM3" s="1110"/>
      <c r="AN3" s="1110"/>
      <c r="AO3" s="1110"/>
      <c r="AP3" s="1110"/>
      <c r="AQ3" s="1110"/>
      <c r="AR3" s="1110"/>
      <c r="AS3" s="1110"/>
      <c r="AT3" s="1110"/>
      <c r="AU3" s="1110"/>
      <c r="AV3" s="1110"/>
      <c r="AW3" s="1110"/>
      <c r="AX3" s="1110"/>
      <c r="AY3" s="1110"/>
    </row>
    <row r="4" spans="1:51" ht="12.7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110"/>
      <c r="AL4" s="1110"/>
      <c r="AM4" s="1110"/>
      <c r="AN4" s="1110"/>
      <c r="AO4" s="1110"/>
      <c r="AP4" s="1110"/>
      <c r="AQ4" s="1110"/>
      <c r="AR4" s="1110"/>
      <c r="AS4" s="1110"/>
      <c r="AT4" s="1110"/>
      <c r="AU4" s="1110"/>
      <c r="AV4" s="1110"/>
      <c r="AW4" s="1110"/>
      <c r="AX4" s="1110"/>
      <c r="AY4" s="1110"/>
    </row>
    <row r="5" spans="1:51" ht="13.5" customHeight="1" x14ac:dyDescent="0.2">
      <c r="A5" s="1066" t="s">
        <v>107</v>
      </c>
      <c r="B5" s="1066"/>
      <c r="C5" s="1066"/>
      <c r="D5" s="1066"/>
      <c r="E5" s="1066"/>
      <c r="F5" s="1066"/>
      <c r="G5" s="973" t="s">
        <v>390</v>
      </c>
      <c r="H5" s="974"/>
      <c r="I5" s="974"/>
      <c r="J5" s="974"/>
      <c r="K5" s="974"/>
      <c r="L5" s="967" t="str">
        <f>IF(ISBLANK('一括記入シート（最初）'!$E$14),"",'一括記入シート（最初）'!$E$14)</f>
        <v>〇〇水土里会</v>
      </c>
      <c r="M5" s="967"/>
      <c r="N5" s="967"/>
      <c r="O5" s="967"/>
      <c r="P5" s="967"/>
      <c r="Q5" s="967"/>
      <c r="R5" s="967"/>
      <c r="S5" s="967"/>
      <c r="T5" s="967"/>
      <c r="U5" s="967"/>
      <c r="V5" s="967"/>
      <c r="W5" s="967"/>
      <c r="X5" s="190"/>
      <c r="Y5" s="190"/>
      <c r="Z5" s="190"/>
      <c r="AA5" s="190"/>
      <c r="AB5" s="190"/>
      <c r="AC5" s="190"/>
      <c r="AD5" s="190"/>
      <c r="AE5" s="190"/>
      <c r="AF5" s="190"/>
      <c r="AG5" s="190"/>
      <c r="AH5" s="190"/>
      <c r="AI5" s="190"/>
      <c r="AJ5" s="191"/>
      <c r="AK5" s="1276" t="s">
        <v>475</v>
      </c>
      <c r="AL5" s="1277"/>
      <c r="AM5" s="1277"/>
      <c r="AN5" s="1277"/>
      <c r="AO5" s="1277"/>
      <c r="AP5" s="1277"/>
      <c r="AQ5" s="1277"/>
      <c r="AR5" s="1277"/>
      <c r="AS5" s="1277"/>
      <c r="AT5" s="1277"/>
    </row>
    <row r="6" spans="1:51" ht="8.25" customHeight="1" x14ac:dyDescent="0.2">
      <c r="A6" s="1066"/>
      <c r="B6" s="1066"/>
      <c r="C6" s="1066"/>
      <c r="D6" s="1066"/>
      <c r="E6" s="1066"/>
      <c r="F6" s="1066"/>
      <c r="G6" s="192"/>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93"/>
      <c r="AK6" s="1276"/>
      <c r="AL6" s="1277"/>
      <c r="AM6" s="1277"/>
      <c r="AN6" s="1277"/>
      <c r="AO6" s="1277"/>
      <c r="AP6" s="1277"/>
      <c r="AQ6" s="1277"/>
      <c r="AR6" s="1277"/>
      <c r="AS6" s="1277"/>
      <c r="AT6" s="1277"/>
    </row>
    <row r="7" spans="1:51" ht="14.4" x14ac:dyDescent="0.2">
      <c r="A7" s="1066"/>
      <c r="B7" s="1066"/>
      <c r="C7" s="1066"/>
      <c r="D7" s="1066"/>
      <c r="E7" s="1066"/>
      <c r="F7" s="1066"/>
      <c r="G7" s="969" t="s">
        <v>533</v>
      </c>
      <c r="H7" s="970"/>
      <c r="I7" s="970"/>
      <c r="J7" s="970"/>
      <c r="K7" s="970"/>
      <c r="L7" s="970"/>
      <c r="M7" s="970"/>
      <c r="N7" s="970" t="s">
        <v>517</v>
      </c>
      <c r="O7" s="970"/>
      <c r="P7" s="970" t="str">
        <f>IF(ISBLANK('一括記入シート（最初）'!$C$39),"",'一括記入シート（最初）'!$C$39)</f>
        <v>〇〇</v>
      </c>
      <c r="Q7" s="970"/>
      <c r="R7" s="970"/>
      <c r="S7" s="970"/>
      <c r="T7" s="970"/>
      <c r="U7" s="970"/>
      <c r="V7" s="977" t="s">
        <v>88</v>
      </c>
      <c r="W7" s="977"/>
      <c r="X7" s="147"/>
      <c r="Y7" s="977" t="str">
        <f>IF(ISBLANK('一括記入シート（最初）'!$C$40),"",'一括記入シート（最初）'!$C$40)</f>
        <v>○○○○</v>
      </c>
      <c r="Z7" s="977"/>
      <c r="AA7" s="977"/>
      <c r="AB7" s="977"/>
      <c r="AC7" s="977"/>
      <c r="AD7" s="977"/>
      <c r="AE7" s="977"/>
      <c r="AF7" s="977"/>
      <c r="AG7" s="169"/>
      <c r="AH7" s="169"/>
      <c r="AI7" s="169"/>
      <c r="AJ7" s="194"/>
      <c r="AK7" s="61"/>
    </row>
    <row r="8" spans="1:51" ht="14.4" x14ac:dyDescent="0.2">
      <c r="A8" s="1066" t="s">
        <v>108</v>
      </c>
      <c r="B8" s="1066"/>
      <c r="C8" s="1066"/>
      <c r="D8" s="1066"/>
      <c r="E8" s="1066"/>
      <c r="F8" s="1066"/>
      <c r="G8" s="1089" t="s">
        <v>299</v>
      </c>
      <c r="H8" s="1046"/>
      <c r="I8" s="1252">
        <v>6</v>
      </c>
      <c r="J8" s="1252"/>
      <c r="K8" s="195" t="s">
        <v>62</v>
      </c>
      <c r="L8" s="1067"/>
      <c r="M8" s="1067"/>
      <c r="N8" s="195" t="s">
        <v>63</v>
      </c>
      <c r="O8" s="1067"/>
      <c r="P8" s="1067"/>
      <c r="Q8" s="196" t="s">
        <v>64</v>
      </c>
      <c r="R8" s="1066" t="s">
        <v>285</v>
      </c>
      <c r="S8" s="1066"/>
      <c r="T8" s="1066"/>
      <c r="U8" s="1066"/>
      <c r="V8" s="1066"/>
      <c r="W8" s="1066"/>
      <c r="X8" s="1089" t="s">
        <v>299</v>
      </c>
      <c r="Y8" s="1046"/>
      <c r="Z8" s="1252">
        <v>6</v>
      </c>
      <c r="AA8" s="1252"/>
      <c r="AB8" s="195" t="s">
        <v>62</v>
      </c>
      <c r="AC8" s="1067"/>
      <c r="AD8" s="1067"/>
      <c r="AE8" s="195" t="s">
        <v>63</v>
      </c>
      <c r="AF8" s="1067"/>
      <c r="AG8" s="1067"/>
      <c r="AH8" s="196" t="s">
        <v>64</v>
      </c>
      <c r="AI8" s="1048"/>
      <c r="AJ8" s="1048"/>
      <c r="AK8" s="1274" t="s">
        <v>291</v>
      </c>
      <c r="AL8" s="1275"/>
      <c r="AM8" s="1275"/>
      <c r="AN8" s="1275"/>
      <c r="AO8" s="1275"/>
      <c r="AP8" s="1275"/>
      <c r="AQ8" s="1275"/>
      <c r="AR8" s="1275"/>
      <c r="AS8" s="1275"/>
      <c r="AT8" s="1275"/>
    </row>
    <row r="9" spans="1:51" ht="14.4" x14ac:dyDescent="0.2">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row>
    <row r="10" spans="1:51" ht="14.4" x14ac:dyDescent="0.2">
      <c r="A10" s="1090" t="s">
        <v>288</v>
      </c>
      <c r="B10" s="1090"/>
      <c r="C10" s="1068" t="str">
        <f>IF(ISBLANK('一括記入シート（最初）'!$C$41),"",'一括記入シート（最初）'!$C$41)</f>
        <v>代表</v>
      </c>
      <c r="D10" s="1069"/>
      <c r="E10" s="1070"/>
      <c r="F10" s="1068" t="str">
        <f>IF(ISBLANK('一括記入シート（最初）'!$C$42),"",'一括記入シート（最初）'!$C$42)</f>
        <v>副代表</v>
      </c>
      <c r="G10" s="1069"/>
      <c r="H10" s="1070"/>
      <c r="I10" s="1068" t="str">
        <f>IF(ISBLANK('一括記入シート（最初）'!$C$43),"",'一括記入シート（最初）'!$C$43)</f>
        <v>事務局長</v>
      </c>
      <c r="J10" s="1069"/>
      <c r="K10" s="1070"/>
      <c r="L10" s="1068" t="str">
        <f>IF(ISBLANK('一括記入シート（最初）'!$C$44),"",'一括記入シート（最初）'!$C$44)</f>
        <v>会計</v>
      </c>
      <c r="M10" s="1069"/>
      <c r="N10" s="1070"/>
      <c r="O10" s="1068" t="str">
        <f>IF(ISBLANK('一括記入シート（最初）'!$C$45),"",'一括記入シート（最初）'!$C$45)</f>
        <v>　担当者（工事）</v>
      </c>
      <c r="P10" s="1069"/>
      <c r="Q10" s="1070"/>
      <c r="R10" s="1068" t="str">
        <f>IF(ISBLANK('一括記入シート（最初）'!$C$46),"",'一括記入シート（最初）'!$C$46)</f>
        <v/>
      </c>
      <c r="S10" s="1069"/>
      <c r="T10" s="1070"/>
      <c r="U10" s="1068" t="str">
        <f>IF(ISBLANK('一括記入シート（最初）'!$C$47),"",'一括記入シート（最初）'!$C$47)</f>
        <v/>
      </c>
      <c r="V10" s="1069"/>
      <c r="W10" s="1070"/>
      <c r="X10" s="1068" t="str">
        <f>IF(ISBLANK('一括記入シート（最初）'!$C$48),"",'一括記入シート（最初）'!$C$48)</f>
        <v/>
      </c>
      <c r="Y10" s="1069"/>
      <c r="Z10" s="1070"/>
      <c r="AA10" s="1068" t="str">
        <f>IF(ISBLANK('一括記入シート（最初）'!$C$49),"",'一括記入シート（最初）'!$C$49)</f>
        <v/>
      </c>
      <c r="AB10" s="1069"/>
      <c r="AC10" s="1070"/>
      <c r="AD10" s="1068" t="str">
        <f>IF(ISBLANK('一括記入シート（最初）'!$C$50),"",'一括記入シート（最初）'!$C$50)</f>
        <v/>
      </c>
      <c r="AE10" s="1069"/>
      <c r="AF10" s="1070"/>
      <c r="AG10" s="192"/>
      <c r="AH10" s="147"/>
      <c r="AI10" s="147"/>
      <c r="AJ10" s="147"/>
      <c r="AK10" s="1275" t="s">
        <v>709</v>
      </c>
      <c r="AL10" s="1275"/>
      <c r="AM10" s="1275"/>
      <c r="AN10" s="1275"/>
      <c r="AO10" s="1275"/>
      <c r="AP10" s="1275"/>
      <c r="AQ10" s="1275"/>
      <c r="AR10" s="1275"/>
      <c r="AS10" s="1275"/>
      <c r="AT10" s="1275"/>
    </row>
    <row r="11" spans="1:51" ht="14.4" x14ac:dyDescent="0.2">
      <c r="A11" s="1090"/>
      <c r="B11" s="1090"/>
      <c r="C11" s="1048"/>
      <c r="D11" s="1048"/>
      <c r="E11" s="1048"/>
      <c r="F11" s="1048"/>
      <c r="G11" s="1048"/>
      <c r="H11" s="1048"/>
      <c r="I11" s="1048"/>
      <c r="J11" s="1048"/>
      <c r="K11" s="1048"/>
      <c r="L11" s="1048"/>
      <c r="M11" s="1048"/>
      <c r="N11" s="1048"/>
      <c r="O11" s="1048"/>
      <c r="P11" s="1048"/>
      <c r="Q11" s="1048"/>
      <c r="R11" s="1048"/>
      <c r="S11" s="1048"/>
      <c r="T11" s="1048"/>
      <c r="U11" s="1048"/>
      <c r="V11" s="1048"/>
      <c r="W11" s="1048"/>
      <c r="X11" s="1048"/>
      <c r="Y11" s="1048"/>
      <c r="Z11" s="1048"/>
      <c r="AA11" s="1048"/>
      <c r="AB11" s="1048"/>
      <c r="AC11" s="1048"/>
      <c r="AD11" s="1048"/>
      <c r="AE11" s="1048"/>
      <c r="AF11" s="1048"/>
      <c r="AG11" s="192"/>
      <c r="AH11" s="147"/>
      <c r="AI11" s="147"/>
      <c r="AJ11" s="147"/>
      <c r="AK11" s="1280" t="s">
        <v>109</v>
      </c>
      <c r="AL11" s="1280"/>
      <c r="AM11" s="1280"/>
      <c r="AN11" s="1280"/>
      <c r="AO11" s="1280"/>
      <c r="AP11" s="1280"/>
      <c r="AQ11" s="340"/>
      <c r="AR11" s="340"/>
      <c r="AS11" s="340"/>
      <c r="AT11" s="340"/>
    </row>
    <row r="12" spans="1:51" ht="14.4" x14ac:dyDescent="0.2">
      <c r="A12" s="1090"/>
      <c r="B12" s="1090"/>
      <c r="C12" s="1048"/>
      <c r="D12" s="1048"/>
      <c r="E12" s="1048"/>
      <c r="F12" s="1048"/>
      <c r="G12" s="1048"/>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8"/>
      <c r="AD12" s="1048"/>
      <c r="AE12" s="1048"/>
      <c r="AF12" s="1048"/>
      <c r="AG12" s="192"/>
      <c r="AH12" s="147"/>
      <c r="AI12" s="147"/>
      <c r="AJ12" s="147"/>
    </row>
    <row r="13" spans="1:51" ht="14.4" x14ac:dyDescent="0.2">
      <c r="A13" s="1090"/>
      <c r="B13" s="1090"/>
      <c r="C13" s="1048"/>
      <c r="D13" s="1048"/>
      <c r="E13" s="1048"/>
      <c r="F13" s="1048"/>
      <c r="G13" s="1048"/>
      <c r="H13" s="1048"/>
      <c r="I13" s="1048"/>
      <c r="J13" s="1048"/>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92"/>
      <c r="AH13" s="147"/>
      <c r="AI13" s="147"/>
      <c r="AJ13" s="147"/>
    </row>
    <row r="14" spans="1:51" ht="14.4" x14ac:dyDescent="0.2">
      <c r="A14" s="1090"/>
      <c r="B14" s="1090"/>
      <c r="C14" s="1048"/>
      <c r="D14" s="1048"/>
      <c r="E14" s="1048"/>
      <c r="F14" s="1048"/>
      <c r="G14" s="1048"/>
      <c r="H14" s="1048"/>
      <c r="I14" s="1048"/>
      <c r="J14" s="1048"/>
      <c r="K14" s="1048"/>
      <c r="L14" s="1048"/>
      <c r="M14" s="1048"/>
      <c r="N14" s="1048"/>
      <c r="O14" s="1048"/>
      <c r="P14" s="1048"/>
      <c r="Q14" s="1048"/>
      <c r="R14" s="1048"/>
      <c r="S14" s="1048"/>
      <c r="T14" s="1048"/>
      <c r="U14" s="1048"/>
      <c r="V14" s="1048"/>
      <c r="W14" s="1048"/>
      <c r="X14" s="1048"/>
      <c r="Y14" s="1048"/>
      <c r="Z14" s="1048"/>
      <c r="AA14" s="1048"/>
      <c r="AB14" s="1048"/>
      <c r="AC14" s="1048"/>
      <c r="AD14" s="1048"/>
      <c r="AE14" s="1048"/>
      <c r="AF14" s="1048"/>
      <c r="AG14" s="192"/>
      <c r="AH14" s="147"/>
      <c r="AI14" s="147"/>
      <c r="AJ14" s="147"/>
    </row>
    <row r="16" spans="1:51" ht="15" customHeight="1" x14ac:dyDescent="0.2">
      <c r="A16" s="1059" t="s">
        <v>110</v>
      </c>
      <c r="B16" s="1059"/>
      <c r="C16" s="1059"/>
      <c r="D16" s="1059"/>
      <c r="E16" s="1059"/>
      <c r="F16" s="1059"/>
      <c r="G16" s="1059"/>
      <c r="H16" s="1059"/>
      <c r="AK16" s="1238" t="s">
        <v>205</v>
      </c>
      <c r="AL16" s="1238"/>
      <c r="AM16" s="1238"/>
      <c r="AN16" s="1238"/>
      <c r="AO16" s="1238"/>
      <c r="AP16" s="1238"/>
      <c r="AQ16" s="1238"/>
      <c r="AR16" s="1238"/>
      <c r="AS16" s="1238"/>
      <c r="AT16" s="1238"/>
    </row>
    <row r="17" spans="1:46" x14ac:dyDescent="0.2">
      <c r="A17" s="1056" t="s">
        <v>69</v>
      </c>
      <c r="B17" s="1056"/>
      <c r="C17" s="1056"/>
      <c r="D17" s="1056"/>
      <c r="E17" s="1056"/>
      <c r="F17" s="1056"/>
      <c r="G17" s="1056"/>
      <c r="H17" s="1056"/>
      <c r="I17" s="1056"/>
      <c r="J17" s="1251">
        <f>IF(ISBLANK('一括記入シート（最初）'!$D$74),"",'一括記入シート（最初）'!$D$74)</f>
        <v>1100000</v>
      </c>
      <c r="K17" s="1251"/>
      <c r="L17" s="1251"/>
      <c r="M17" s="1251"/>
      <c r="N17" s="1251"/>
      <c r="O17" s="1251"/>
      <c r="P17" s="1251"/>
      <c r="Q17" s="1251"/>
      <c r="R17" s="1251"/>
      <c r="S17" s="1251"/>
      <c r="T17" s="1251"/>
      <c r="U17" s="1251"/>
      <c r="V17" s="1251"/>
      <c r="W17" s="1251"/>
      <c r="X17" s="1251"/>
      <c r="Y17" s="958" t="s">
        <v>204</v>
      </c>
      <c r="Z17" s="958"/>
      <c r="AA17" s="958"/>
      <c r="AB17" s="958"/>
      <c r="AC17" s="958"/>
      <c r="AD17" s="1258">
        <f>IF(ISBLANK('一括記入シート（最初）'!$C$27),"",'一括記入シート（最初）'!$C$27)</f>
        <v>1155000</v>
      </c>
      <c r="AE17" s="1258"/>
      <c r="AF17" s="1258"/>
      <c r="AG17" s="1258"/>
      <c r="AH17" s="1258"/>
      <c r="AI17" s="1258"/>
      <c r="AJ17" s="1258"/>
      <c r="AK17" s="1238"/>
      <c r="AL17" s="1238"/>
      <c r="AM17" s="1238"/>
      <c r="AN17" s="1238"/>
      <c r="AO17" s="1238"/>
      <c r="AP17" s="1238"/>
      <c r="AQ17" s="1238"/>
      <c r="AR17" s="1238"/>
      <c r="AS17" s="1238"/>
      <c r="AT17" s="1238"/>
    </row>
    <row r="18" spans="1:46" ht="14.4" x14ac:dyDescent="0.2">
      <c r="A18" s="1056"/>
      <c r="B18" s="1056"/>
      <c r="C18" s="1056"/>
      <c r="D18" s="1056"/>
      <c r="E18" s="1056"/>
      <c r="F18" s="1056"/>
      <c r="G18" s="1056"/>
      <c r="H18" s="1056"/>
      <c r="I18" s="1056"/>
      <c r="J18" s="1251"/>
      <c r="K18" s="1251"/>
      <c r="L18" s="1251"/>
      <c r="M18" s="1251"/>
      <c r="N18" s="1251"/>
      <c r="O18" s="1251"/>
      <c r="P18" s="1251"/>
      <c r="Q18" s="1251"/>
      <c r="R18" s="1251"/>
      <c r="S18" s="1251"/>
      <c r="T18" s="1251"/>
      <c r="U18" s="1251"/>
      <c r="V18" s="1251"/>
      <c r="W18" s="1251"/>
      <c r="X18" s="1251"/>
      <c r="Y18" s="958"/>
      <c r="Z18" s="958"/>
      <c r="AA18" s="958"/>
      <c r="AB18" s="958"/>
      <c r="AC18" s="958"/>
      <c r="AD18" s="1258"/>
      <c r="AE18" s="1258"/>
      <c r="AF18" s="1258"/>
      <c r="AG18" s="1258"/>
      <c r="AH18" s="1258"/>
      <c r="AI18" s="1258"/>
      <c r="AJ18" s="1258"/>
      <c r="AK18" s="1274" t="s">
        <v>920</v>
      </c>
      <c r="AL18" s="1275"/>
      <c r="AM18" s="1275"/>
      <c r="AN18" s="1275"/>
      <c r="AO18" s="1275"/>
      <c r="AP18" s="1275"/>
      <c r="AQ18" s="340"/>
      <c r="AR18" s="340"/>
      <c r="AS18" s="340"/>
      <c r="AT18" s="340"/>
    </row>
    <row r="19" spans="1:46" x14ac:dyDescent="0.2">
      <c r="A19" s="1056" t="s">
        <v>206</v>
      </c>
      <c r="B19" s="1056"/>
      <c r="C19" s="1056"/>
      <c r="D19" s="1056"/>
      <c r="E19" s="1056"/>
      <c r="F19" s="1056"/>
      <c r="G19" s="1056"/>
      <c r="H19" s="1056"/>
      <c r="I19" s="1056"/>
      <c r="J19" s="1251">
        <f>IF(ISBLANK('一括記入シート（最初）'!$D$77),"",'一括記入シート（最初）'!$D$77)</f>
        <v>100000</v>
      </c>
      <c r="K19" s="1251"/>
      <c r="L19" s="1251"/>
      <c r="M19" s="1251"/>
      <c r="N19" s="1251"/>
      <c r="O19" s="1251"/>
      <c r="P19" s="1251"/>
      <c r="Q19" s="1251"/>
      <c r="R19" s="1251"/>
      <c r="S19" s="1251"/>
      <c r="T19" s="1251"/>
      <c r="U19" s="1251"/>
      <c r="V19" s="1251"/>
      <c r="W19" s="1251"/>
      <c r="X19" s="1251"/>
      <c r="Y19" s="988" t="s">
        <v>207</v>
      </c>
      <c r="Z19" s="898"/>
      <c r="AA19" s="898"/>
      <c r="AB19" s="898"/>
      <c r="AC19" s="899"/>
      <c r="AD19" s="1269"/>
      <c r="AE19" s="1270"/>
      <c r="AF19" s="1270"/>
      <c r="AG19" s="1270"/>
      <c r="AH19" s="1270"/>
      <c r="AI19" s="1270"/>
      <c r="AJ19" s="1271"/>
    </row>
    <row r="20" spans="1:46" x14ac:dyDescent="0.2">
      <c r="A20" s="1056"/>
      <c r="B20" s="1056"/>
      <c r="C20" s="1056"/>
      <c r="D20" s="1056"/>
      <c r="E20" s="1056"/>
      <c r="F20" s="1056"/>
      <c r="G20" s="1056"/>
      <c r="H20" s="1056"/>
      <c r="I20" s="1056"/>
      <c r="J20" s="1251"/>
      <c r="K20" s="1251"/>
      <c r="L20" s="1251"/>
      <c r="M20" s="1251"/>
      <c r="N20" s="1251"/>
      <c r="O20" s="1251"/>
      <c r="P20" s="1251"/>
      <c r="Q20" s="1251"/>
      <c r="R20" s="1251"/>
      <c r="S20" s="1251"/>
      <c r="T20" s="1251"/>
      <c r="U20" s="1251"/>
      <c r="V20" s="1251"/>
      <c r="W20" s="1251"/>
      <c r="X20" s="1251"/>
      <c r="Y20" s="900"/>
      <c r="Z20" s="901"/>
      <c r="AA20" s="901"/>
      <c r="AB20" s="901"/>
      <c r="AC20" s="902"/>
      <c r="AD20" s="1118"/>
      <c r="AE20" s="963"/>
      <c r="AF20" s="963"/>
      <c r="AG20" s="963"/>
      <c r="AH20" s="963"/>
      <c r="AI20" s="963"/>
      <c r="AJ20" s="1119"/>
    </row>
    <row r="21" spans="1:46" x14ac:dyDescent="0.2">
      <c r="A21" s="1056" t="s">
        <v>208</v>
      </c>
      <c r="B21" s="1056"/>
      <c r="C21" s="1056"/>
      <c r="D21" s="1056"/>
      <c r="E21" s="1056"/>
      <c r="F21" s="1056"/>
      <c r="G21" s="1056"/>
      <c r="H21" s="1056"/>
      <c r="I21" s="1056"/>
      <c r="J21" s="1251">
        <f>+$J$17</f>
        <v>1100000</v>
      </c>
      <c r="K21" s="1251"/>
      <c r="L21" s="1251"/>
      <c r="M21" s="1251"/>
      <c r="N21" s="1251"/>
      <c r="O21" s="1251"/>
      <c r="P21" s="1251"/>
      <c r="Q21" s="1251"/>
      <c r="R21" s="1251"/>
      <c r="S21" s="1251"/>
      <c r="T21" s="1251"/>
      <c r="U21" s="1251"/>
      <c r="V21" s="1251"/>
      <c r="W21" s="1251"/>
      <c r="X21" s="1251"/>
      <c r="Y21" s="900"/>
      <c r="Z21" s="901"/>
      <c r="AA21" s="901"/>
      <c r="AB21" s="901"/>
      <c r="AC21" s="902"/>
      <c r="AD21" s="1118"/>
      <c r="AE21" s="963"/>
      <c r="AF21" s="963"/>
      <c r="AG21" s="963"/>
      <c r="AH21" s="963"/>
      <c r="AI21" s="963"/>
      <c r="AJ21" s="1119"/>
    </row>
    <row r="22" spans="1:46" x14ac:dyDescent="0.2">
      <c r="A22" s="1056"/>
      <c r="B22" s="1056"/>
      <c r="C22" s="1056"/>
      <c r="D22" s="1056"/>
      <c r="E22" s="1056"/>
      <c r="F22" s="1056"/>
      <c r="G22" s="1056"/>
      <c r="H22" s="1056"/>
      <c r="I22" s="1056"/>
      <c r="J22" s="1251"/>
      <c r="K22" s="1251"/>
      <c r="L22" s="1251"/>
      <c r="M22" s="1251"/>
      <c r="N22" s="1251"/>
      <c r="O22" s="1251"/>
      <c r="P22" s="1251"/>
      <c r="Q22" s="1251"/>
      <c r="R22" s="1251"/>
      <c r="S22" s="1251"/>
      <c r="T22" s="1251"/>
      <c r="U22" s="1251"/>
      <c r="V22" s="1251"/>
      <c r="W22" s="1251"/>
      <c r="X22" s="1251"/>
      <c r="Y22" s="900"/>
      <c r="Z22" s="901"/>
      <c r="AA22" s="901"/>
      <c r="AB22" s="901"/>
      <c r="AC22" s="902"/>
      <c r="AD22" s="1118"/>
      <c r="AE22" s="963"/>
      <c r="AF22" s="963"/>
      <c r="AG22" s="963"/>
      <c r="AH22" s="963"/>
      <c r="AI22" s="963"/>
      <c r="AJ22" s="1119"/>
    </row>
    <row r="23" spans="1:46" ht="13.5" customHeight="1" x14ac:dyDescent="0.2">
      <c r="A23" s="1121" t="s">
        <v>106</v>
      </c>
      <c r="B23" s="1064"/>
      <c r="C23" s="1064"/>
      <c r="D23" s="1064"/>
      <c r="E23" s="1065"/>
      <c r="F23" s="1242" t="s">
        <v>391</v>
      </c>
      <c r="G23" s="1243"/>
      <c r="H23" s="1243"/>
      <c r="I23" s="1243"/>
      <c r="J23" s="1243"/>
      <c r="K23" s="1243"/>
      <c r="L23" s="1243"/>
      <c r="M23" s="1243"/>
      <c r="N23" s="1243"/>
      <c r="O23" s="1243"/>
      <c r="P23" s="1243"/>
      <c r="Q23" s="1243"/>
      <c r="R23" s="1243"/>
      <c r="S23" s="1243"/>
      <c r="T23" s="1243"/>
      <c r="U23" s="1243"/>
      <c r="V23" s="1243"/>
      <c r="W23" s="1243"/>
      <c r="X23" s="1244"/>
      <c r="Y23" s="900"/>
      <c r="Z23" s="901"/>
      <c r="AA23" s="901"/>
      <c r="AB23" s="901"/>
      <c r="AC23" s="902"/>
      <c r="AD23" s="900" t="s">
        <v>118</v>
      </c>
      <c r="AE23" s="901"/>
      <c r="AF23" s="901"/>
      <c r="AG23" s="901"/>
      <c r="AH23" s="901"/>
      <c r="AI23" s="901"/>
      <c r="AJ23" s="902"/>
      <c r="AK23" s="61"/>
    </row>
    <row r="24" spans="1:46" ht="13.2" customHeight="1" x14ac:dyDescent="0.2">
      <c r="A24" s="1053"/>
      <c r="B24" s="774"/>
      <c r="C24" s="774"/>
      <c r="D24" s="774"/>
      <c r="E24" s="1054"/>
      <c r="F24" s="1245"/>
      <c r="G24" s="1246"/>
      <c r="H24" s="1246"/>
      <c r="I24" s="1246"/>
      <c r="J24" s="1246"/>
      <c r="K24" s="1246"/>
      <c r="L24" s="1246"/>
      <c r="M24" s="1246"/>
      <c r="N24" s="1246"/>
      <c r="O24" s="1246"/>
      <c r="P24" s="1246"/>
      <c r="Q24" s="1246"/>
      <c r="R24" s="1246"/>
      <c r="S24" s="1246"/>
      <c r="T24" s="1246"/>
      <c r="U24" s="1246"/>
      <c r="V24" s="1246"/>
      <c r="W24" s="1246"/>
      <c r="X24" s="1247"/>
      <c r="Y24" s="900"/>
      <c r="Z24" s="901"/>
      <c r="AA24" s="901"/>
      <c r="AB24" s="901"/>
      <c r="AC24" s="902"/>
      <c r="AD24" s="1118"/>
      <c r="AE24" s="963"/>
      <c r="AF24" s="963"/>
      <c r="AG24" s="963"/>
      <c r="AH24" s="963"/>
      <c r="AI24" s="963"/>
      <c r="AJ24" s="1119"/>
    </row>
    <row r="25" spans="1:46" ht="13.5" customHeight="1" x14ac:dyDescent="0.2">
      <c r="A25" s="1057" t="s">
        <v>115</v>
      </c>
      <c r="B25" s="774"/>
      <c r="C25" s="774"/>
      <c r="D25" s="774"/>
      <c r="E25" s="1054"/>
      <c r="F25" s="1117" t="s">
        <v>116</v>
      </c>
      <c r="G25" s="1115"/>
      <c r="H25" s="1115"/>
      <c r="I25" s="1115"/>
      <c r="J25" s="1115"/>
      <c r="K25" s="1115"/>
      <c r="L25" s="1115"/>
      <c r="M25" s="1115"/>
      <c r="N25" s="1115"/>
      <c r="O25" s="1115"/>
      <c r="P25" s="1115"/>
      <c r="Q25" s="1115"/>
      <c r="R25" s="1115"/>
      <c r="S25" s="1115"/>
      <c r="T25" s="1115"/>
      <c r="U25" s="1115"/>
      <c r="V25" s="1115"/>
      <c r="W25" s="1115"/>
      <c r="X25" s="1116"/>
      <c r="Y25" s="900"/>
      <c r="Z25" s="901"/>
      <c r="AA25" s="901"/>
      <c r="AB25" s="901"/>
      <c r="AC25" s="902"/>
      <c r="AD25" s="1118"/>
      <c r="AE25" s="963"/>
      <c r="AF25" s="963"/>
      <c r="AG25" s="963"/>
      <c r="AH25" s="963"/>
      <c r="AI25" s="963"/>
      <c r="AJ25" s="1119"/>
    </row>
    <row r="26" spans="1:46" x14ac:dyDescent="0.2">
      <c r="A26" s="1053"/>
      <c r="B26" s="774"/>
      <c r="C26" s="774"/>
      <c r="D26" s="774"/>
      <c r="E26" s="1054"/>
      <c r="F26" s="1114"/>
      <c r="G26" s="1115"/>
      <c r="H26" s="1115"/>
      <c r="I26" s="1115"/>
      <c r="J26" s="1115"/>
      <c r="K26" s="1115"/>
      <c r="L26" s="1115"/>
      <c r="M26" s="1115"/>
      <c r="N26" s="1115"/>
      <c r="O26" s="1115"/>
      <c r="P26" s="1115"/>
      <c r="Q26" s="1115"/>
      <c r="R26" s="1115"/>
      <c r="S26" s="1115"/>
      <c r="T26" s="1115"/>
      <c r="U26" s="1115"/>
      <c r="V26" s="1115"/>
      <c r="W26" s="1115"/>
      <c r="X26" s="1116"/>
      <c r="Y26" s="900"/>
      <c r="Z26" s="901"/>
      <c r="AA26" s="901"/>
      <c r="AB26" s="901"/>
      <c r="AC26" s="902"/>
      <c r="AD26" s="1118"/>
      <c r="AE26" s="963"/>
      <c r="AF26" s="963"/>
      <c r="AG26" s="963"/>
      <c r="AH26" s="963"/>
      <c r="AI26" s="963"/>
      <c r="AJ26" s="1119"/>
    </row>
    <row r="27" spans="1:46" ht="13.5" customHeight="1" x14ac:dyDescent="0.2">
      <c r="A27" s="1057" t="s">
        <v>119</v>
      </c>
      <c r="B27" s="774"/>
      <c r="C27" s="774"/>
      <c r="D27" s="774"/>
      <c r="E27" s="1054"/>
      <c r="F27" s="1117" t="str">
        <f>+④工事施工伺!$F$28</f>
        <v>素掘り水路からコンクリート水路への更新</v>
      </c>
      <c r="G27" s="1115"/>
      <c r="H27" s="1115"/>
      <c r="I27" s="1115"/>
      <c r="J27" s="1115"/>
      <c r="K27" s="1115"/>
      <c r="L27" s="1115"/>
      <c r="M27" s="1115"/>
      <c r="N27" s="1115"/>
      <c r="O27" s="1115"/>
      <c r="P27" s="1115"/>
      <c r="Q27" s="1115"/>
      <c r="R27" s="1115"/>
      <c r="S27" s="1115"/>
      <c r="T27" s="1115"/>
      <c r="U27" s="1115"/>
      <c r="V27" s="1115"/>
      <c r="W27" s="1115"/>
      <c r="X27" s="1116"/>
      <c r="Y27" s="900"/>
      <c r="Z27" s="901"/>
      <c r="AA27" s="901"/>
      <c r="AB27" s="901"/>
      <c r="AC27" s="902"/>
      <c r="AD27" s="1118"/>
      <c r="AE27" s="963"/>
      <c r="AF27" s="963"/>
      <c r="AG27" s="963"/>
      <c r="AH27" s="963"/>
      <c r="AI27" s="963"/>
      <c r="AJ27" s="1119"/>
      <c r="AK27" s="61"/>
    </row>
    <row r="28" spans="1:46" x14ac:dyDescent="0.2">
      <c r="A28" s="1058"/>
      <c r="B28" s="1059"/>
      <c r="C28" s="1059"/>
      <c r="D28" s="1059"/>
      <c r="E28" s="1060"/>
      <c r="F28" s="1259"/>
      <c r="G28" s="1260"/>
      <c r="H28" s="1260"/>
      <c r="I28" s="1260"/>
      <c r="J28" s="1260"/>
      <c r="K28" s="1260"/>
      <c r="L28" s="1260"/>
      <c r="M28" s="1260"/>
      <c r="N28" s="1260"/>
      <c r="O28" s="1260"/>
      <c r="P28" s="1260"/>
      <c r="Q28" s="1260"/>
      <c r="R28" s="1260"/>
      <c r="S28" s="1260"/>
      <c r="T28" s="1260"/>
      <c r="U28" s="1260"/>
      <c r="V28" s="1260"/>
      <c r="W28" s="1260"/>
      <c r="X28" s="1261"/>
      <c r="Y28" s="900"/>
      <c r="Z28" s="901"/>
      <c r="AA28" s="901"/>
      <c r="AB28" s="901"/>
      <c r="AC28" s="902"/>
      <c r="AD28" s="1118"/>
      <c r="AE28" s="963"/>
      <c r="AF28" s="963"/>
      <c r="AG28" s="963"/>
      <c r="AH28" s="963"/>
      <c r="AI28" s="963"/>
      <c r="AJ28" s="1119"/>
    </row>
    <row r="29" spans="1:46" ht="13.5" customHeight="1" x14ac:dyDescent="0.2">
      <c r="A29" s="1080" t="s">
        <v>284</v>
      </c>
      <c r="B29" s="1048"/>
      <c r="C29" s="1048"/>
      <c r="D29" s="1048"/>
      <c r="E29" s="1048"/>
      <c r="F29" s="1081" t="s">
        <v>492</v>
      </c>
      <c r="G29" s="1055"/>
      <c r="H29" s="1055"/>
      <c r="I29" s="1055"/>
      <c r="J29" s="1055"/>
      <c r="K29" s="1055"/>
      <c r="L29" s="1055"/>
      <c r="M29" s="1055"/>
      <c r="N29" s="1055"/>
      <c r="O29" s="1055"/>
      <c r="P29" s="1055"/>
      <c r="Q29" s="1055"/>
      <c r="R29" s="1055"/>
      <c r="S29" s="1055"/>
      <c r="T29" s="1055"/>
      <c r="U29" s="1055"/>
      <c r="V29" s="1055"/>
      <c r="W29" s="1055"/>
      <c r="X29" s="1082"/>
      <c r="Y29" s="900"/>
      <c r="Z29" s="901"/>
      <c r="AA29" s="901"/>
      <c r="AB29" s="901"/>
      <c r="AC29" s="902"/>
      <c r="AD29" s="1118"/>
      <c r="AE29" s="963"/>
      <c r="AF29" s="963"/>
      <c r="AG29" s="963"/>
      <c r="AH29" s="963"/>
      <c r="AI29" s="963"/>
      <c r="AJ29" s="1119"/>
      <c r="AK29" s="61"/>
    </row>
    <row r="30" spans="1:46" x14ac:dyDescent="0.2">
      <c r="A30" s="1048"/>
      <c r="B30" s="1048"/>
      <c r="C30" s="1048"/>
      <c r="D30" s="1048"/>
      <c r="E30" s="1048"/>
      <c r="F30" s="1083"/>
      <c r="G30" s="1084"/>
      <c r="H30" s="1084"/>
      <c r="I30" s="1084"/>
      <c r="J30" s="1084"/>
      <c r="K30" s="1084"/>
      <c r="L30" s="1084"/>
      <c r="M30" s="1084"/>
      <c r="N30" s="1084"/>
      <c r="O30" s="1084"/>
      <c r="P30" s="1084"/>
      <c r="Q30" s="1084"/>
      <c r="R30" s="1084"/>
      <c r="S30" s="1084"/>
      <c r="T30" s="1084"/>
      <c r="U30" s="1084"/>
      <c r="V30" s="1084"/>
      <c r="W30" s="1084"/>
      <c r="X30" s="1085"/>
      <c r="Y30" s="900"/>
      <c r="Z30" s="901"/>
      <c r="AA30" s="901"/>
      <c r="AB30" s="901"/>
      <c r="AC30" s="902"/>
      <c r="AD30" s="1118"/>
      <c r="AE30" s="963"/>
      <c r="AF30" s="963"/>
      <c r="AG30" s="963"/>
      <c r="AH30" s="963"/>
      <c r="AI30" s="963"/>
      <c r="AJ30" s="1119"/>
    </row>
    <row r="31" spans="1:46" x14ac:dyDescent="0.2">
      <c r="A31" s="1048"/>
      <c r="B31" s="1048"/>
      <c r="C31" s="1048"/>
      <c r="D31" s="1048"/>
      <c r="E31" s="1048"/>
      <c r="F31" s="1083"/>
      <c r="G31" s="1084"/>
      <c r="H31" s="1084"/>
      <c r="I31" s="1084"/>
      <c r="J31" s="1084"/>
      <c r="K31" s="1084"/>
      <c r="L31" s="1084"/>
      <c r="M31" s="1084"/>
      <c r="N31" s="1084"/>
      <c r="O31" s="1084"/>
      <c r="P31" s="1084"/>
      <c r="Q31" s="1084"/>
      <c r="R31" s="1084"/>
      <c r="S31" s="1084"/>
      <c r="T31" s="1084"/>
      <c r="U31" s="1084"/>
      <c r="V31" s="1084"/>
      <c r="W31" s="1084"/>
      <c r="X31" s="1085"/>
      <c r="Y31" s="900"/>
      <c r="Z31" s="901"/>
      <c r="AA31" s="901"/>
      <c r="AB31" s="901"/>
      <c r="AC31" s="902"/>
      <c r="AD31" s="1118"/>
      <c r="AE31" s="963"/>
      <c r="AF31" s="963"/>
      <c r="AG31" s="963"/>
      <c r="AH31" s="963"/>
      <c r="AI31" s="963"/>
      <c r="AJ31" s="1119"/>
    </row>
    <row r="32" spans="1:46" x14ac:dyDescent="0.2">
      <c r="A32" s="1048"/>
      <c r="B32" s="1048"/>
      <c r="C32" s="1048"/>
      <c r="D32" s="1048"/>
      <c r="E32" s="1048"/>
      <c r="F32" s="1086"/>
      <c r="G32" s="1087"/>
      <c r="H32" s="1087"/>
      <c r="I32" s="1087"/>
      <c r="J32" s="1087"/>
      <c r="K32" s="1087"/>
      <c r="L32" s="1087"/>
      <c r="M32" s="1087"/>
      <c r="N32" s="1087"/>
      <c r="O32" s="1087"/>
      <c r="P32" s="1087"/>
      <c r="Q32" s="1087"/>
      <c r="R32" s="1087"/>
      <c r="S32" s="1087"/>
      <c r="T32" s="1087"/>
      <c r="U32" s="1087"/>
      <c r="V32" s="1087"/>
      <c r="W32" s="1087"/>
      <c r="X32" s="1088"/>
      <c r="Y32" s="903"/>
      <c r="Z32" s="904"/>
      <c r="AA32" s="904"/>
      <c r="AB32" s="904"/>
      <c r="AC32" s="905"/>
      <c r="AD32" s="1248"/>
      <c r="AE32" s="1249"/>
      <c r="AF32" s="1249"/>
      <c r="AG32" s="1249"/>
      <c r="AH32" s="1249"/>
      <c r="AI32" s="1249"/>
      <c r="AJ32" s="1250"/>
    </row>
    <row r="35" spans="1:46" ht="16.5" customHeight="1" x14ac:dyDescent="0.2">
      <c r="A35" s="1062" t="s">
        <v>122</v>
      </c>
      <c r="B35" s="1062"/>
      <c r="C35" s="1062"/>
      <c r="D35" s="1062"/>
      <c r="E35" s="1062"/>
      <c r="F35" s="203"/>
      <c r="G35" s="1073" t="s">
        <v>299</v>
      </c>
      <c r="H35" s="1073"/>
      <c r="I35" s="1257">
        <v>6</v>
      </c>
      <c r="J35" s="1257"/>
      <c r="K35" s="1073" t="s">
        <v>123</v>
      </c>
      <c r="L35" s="1074"/>
      <c r="M35" s="168"/>
      <c r="N35" s="204"/>
      <c r="O35" s="204"/>
      <c r="P35" s="1122" t="s">
        <v>391</v>
      </c>
      <c r="Q35" s="1123"/>
      <c r="R35" s="1123"/>
      <c r="S35" s="1123"/>
      <c r="T35" s="1123"/>
      <c r="U35" s="1123"/>
      <c r="V35" s="1123"/>
      <c r="W35" s="1123"/>
      <c r="X35" s="1123"/>
      <c r="Y35" s="1123"/>
      <c r="Z35" s="1123"/>
      <c r="AA35" s="1123"/>
      <c r="AB35" s="1123"/>
      <c r="AC35" s="1123"/>
      <c r="AD35" s="1123"/>
      <c r="AE35" s="1123"/>
      <c r="AF35" s="1123"/>
      <c r="AG35" s="1123"/>
      <c r="AH35" s="1123"/>
      <c r="AI35" s="1123"/>
      <c r="AJ35" s="1124"/>
      <c r="AK35" s="61"/>
    </row>
    <row r="36" spans="1:46" ht="16.5" customHeight="1" x14ac:dyDescent="0.2">
      <c r="A36" s="1062"/>
      <c r="B36" s="1062"/>
      <c r="C36" s="1062"/>
      <c r="D36" s="1062"/>
      <c r="E36" s="1062"/>
      <c r="F36" s="255"/>
      <c r="G36" s="977" t="str">
        <f>IF(ISBLANK('一括記入シート（最初）'!$E$14),"",'一括記入シート（最初）'!$E$14)</f>
        <v>〇〇水土里会</v>
      </c>
      <c r="H36" s="977"/>
      <c r="I36" s="977"/>
      <c r="J36" s="977"/>
      <c r="K36" s="977"/>
      <c r="L36" s="977"/>
      <c r="M36" s="977"/>
      <c r="N36" s="1102" t="str">
        <f>IF(ISBLANK('一括記入シート（最初）'!$C$25),"",'一括記入シート（最初）'!$C$25)</f>
        <v>用水路更新工事</v>
      </c>
      <c r="O36" s="1102"/>
      <c r="P36" s="1102"/>
      <c r="Q36" s="1102"/>
      <c r="R36" s="1102"/>
      <c r="S36" s="1102"/>
      <c r="T36" s="1102"/>
      <c r="U36" s="1102"/>
      <c r="V36" s="1102"/>
      <c r="W36" s="1102"/>
      <c r="X36" s="1102"/>
      <c r="Y36" s="1102"/>
      <c r="Z36" s="1102"/>
      <c r="AA36" s="1102"/>
      <c r="AB36" s="1102"/>
      <c r="AC36" s="1102"/>
      <c r="AD36" s="169"/>
      <c r="AE36" s="169"/>
      <c r="AF36" s="169"/>
      <c r="AG36" s="169" t="s">
        <v>446</v>
      </c>
      <c r="AH36" s="169"/>
      <c r="AI36" s="169"/>
      <c r="AJ36" s="194"/>
    </row>
    <row r="37" spans="1:46" ht="13.5" customHeight="1" x14ac:dyDescent="0.2">
      <c r="A37" s="1062" t="s">
        <v>124</v>
      </c>
      <c r="B37" s="1062"/>
      <c r="C37" s="1062"/>
      <c r="D37" s="1062"/>
      <c r="E37" s="1062"/>
      <c r="F37" s="203"/>
      <c r="G37" s="1262" t="str">
        <f>IF(ISBLANK('一括記入シート（最初）'!$C$24),"",'一括記入シート（最初）'!$C$24)</f>
        <v>上田市〇〇（△△）</v>
      </c>
      <c r="H37" s="1095"/>
      <c r="I37" s="1095"/>
      <c r="J37" s="1095"/>
      <c r="K37" s="1095"/>
      <c r="L37" s="1095"/>
      <c r="M37" s="1095"/>
      <c r="N37" s="1095"/>
      <c r="O37" s="1095"/>
      <c r="P37" s="1095"/>
      <c r="Q37" s="1095"/>
      <c r="R37" s="1095"/>
      <c r="S37" s="1095"/>
      <c r="T37" s="1095"/>
      <c r="U37" s="1095"/>
      <c r="V37" s="1095"/>
      <c r="W37" s="1095"/>
      <c r="X37" s="1095"/>
      <c r="Y37" s="1095"/>
      <c r="Z37" s="1095"/>
      <c r="AA37" s="1095"/>
      <c r="AB37" s="1095"/>
      <c r="AC37" s="1095"/>
      <c r="AD37" s="1095"/>
      <c r="AE37" s="1095"/>
      <c r="AF37" s="1095"/>
      <c r="AG37" s="1095"/>
      <c r="AH37" s="1095"/>
      <c r="AI37" s="1263"/>
      <c r="AJ37" s="277"/>
      <c r="AK37" s="61"/>
    </row>
    <row r="38" spans="1:46" ht="13.5" customHeight="1" x14ac:dyDescent="0.2">
      <c r="A38" s="1062"/>
      <c r="B38" s="1062"/>
      <c r="C38" s="1062"/>
      <c r="D38" s="1062"/>
      <c r="E38" s="1062"/>
      <c r="F38" s="255"/>
      <c r="G38" s="1264"/>
      <c r="H38" s="1098"/>
      <c r="I38" s="1098"/>
      <c r="J38" s="1098"/>
      <c r="K38" s="1098"/>
      <c r="L38" s="1098"/>
      <c r="M38" s="1098"/>
      <c r="N38" s="1098"/>
      <c r="O38" s="1098"/>
      <c r="P38" s="1098"/>
      <c r="Q38" s="1098"/>
      <c r="R38" s="1098"/>
      <c r="S38" s="1098"/>
      <c r="T38" s="1098"/>
      <c r="U38" s="1098"/>
      <c r="V38" s="1098"/>
      <c r="W38" s="1098"/>
      <c r="X38" s="1098"/>
      <c r="Y38" s="1098"/>
      <c r="Z38" s="1098"/>
      <c r="AA38" s="1098"/>
      <c r="AB38" s="1098"/>
      <c r="AC38" s="1098"/>
      <c r="AD38" s="1098"/>
      <c r="AE38" s="1098"/>
      <c r="AF38" s="1098"/>
      <c r="AG38" s="1098"/>
      <c r="AH38" s="1098"/>
      <c r="AI38" s="1265"/>
      <c r="AJ38" s="278"/>
    </row>
    <row r="39" spans="1:46" ht="14.4" x14ac:dyDescent="0.2">
      <c r="A39" s="1066" t="s">
        <v>125</v>
      </c>
      <c r="B39" s="1066"/>
      <c r="C39" s="1066"/>
      <c r="D39" s="1066"/>
      <c r="E39" s="1066"/>
      <c r="F39" s="1253" t="str">
        <f>IF(ISBLANK('一括記入シート（最初）'!$C$54),"",'一括記入シート（最初）'!$C$54)</f>
        <v>施工延長（全体の長さ又は数量）</v>
      </c>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5"/>
      <c r="AK39" s="61"/>
    </row>
    <row r="40" spans="1:46" ht="14.4" x14ac:dyDescent="0.2">
      <c r="A40" s="1066"/>
      <c r="B40" s="1066"/>
      <c r="C40" s="1066"/>
      <c r="D40" s="1066"/>
      <c r="E40" s="1066"/>
      <c r="F40" s="1050" t="str">
        <f>IF(ISBLANK('一括記入シート（最初）'!$C$55),"",'一括記入シート（最初）'!$C$55)</f>
        <v/>
      </c>
      <c r="G40" s="1051"/>
      <c r="H40" s="1051"/>
      <c r="I40" s="1051"/>
      <c r="J40" s="1051"/>
      <c r="K40" s="1051"/>
      <c r="L40" s="1051"/>
      <c r="M40" s="1051"/>
      <c r="N40" s="1051"/>
      <c r="O40" s="1051"/>
      <c r="P40" s="1051"/>
      <c r="Q40" s="1051"/>
      <c r="R40" s="1051"/>
      <c r="S40" s="1051"/>
      <c r="T40" s="1051"/>
      <c r="U40" s="1051"/>
      <c r="V40" s="1051"/>
      <c r="W40" s="1051"/>
      <c r="X40" s="1051"/>
      <c r="Y40" s="1051"/>
      <c r="Z40" s="1051"/>
      <c r="AA40" s="1051"/>
      <c r="AB40" s="1051"/>
      <c r="AC40" s="1051"/>
      <c r="AD40" s="1051"/>
      <c r="AE40" s="1051"/>
      <c r="AF40" s="1051"/>
      <c r="AG40" s="1051"/>
      <c r="AH40" s="1051"/>
      <c r="AI40" s="1051"/>
      <c r="AJ40" s="1052"/>
    </row>
    <row r="41" spans="1:46" ht="14.4" x14ac:dyDescent="0.2">
      <c r="A41" s="1066"/>
      <c r="B41" s="1066"/>
      <c r="C41" s="1066"/>
      <c r="D41" s="1066"/>
      <c r="E41" s="1066"/>
      <c r="F41" s="1050" t="str">
        <f>IF(ISBLANK('一括記入シート（最初）'!$C$56),"",'一括記入シート（最初）'!$C$56)</f>
        <v/>
      </c>
      <c r="G41" s="1051"/>
      <c r="H41" s="1051"/>
      <c r="I41" s="1051"/>
      <c r="J41" s="1051"/>
      <c r="K41" s="1051"/>
      <c r="L41" s="1051"/>
      <c r="M41" s="1051"/>
      <c r="N41" s="1051"/>
      <c r="O41" s="1051"/>
      <c r="P41" s="1051"/>
      <c r="Q41" s="1051"/>
      <c r="R41" s="1051"/>
      <c r="S41" s="1051"/>
      <c r="T41" s="1051"/>
      <c r="U41" s="1051"/>
      <c r="V41" s="1051"/>
      <c r="W41" s="1051"/>
      <c r="X41" s="1051"/>
      <c r="Y41" s="1051"/>
      <c r="Z41" s="1051"/>
      <c r="AA41" s="1051"/>
      <c r="AB41" s="1051"/>
      <c r="AC41" s="1051"/>
      <c r="AD41" s="1051"/>
      <c r="AE41" s="1051"/>
      <c r="AF41" s="1051"/>
      <c r="AG41" s="1051"/>
      <c r="AH41" s="1051"/>
      <c r="AI41" s="1051"/>
      <c r="AJ41" s="1052"/>
      <c r="AK41" s="60"/>
      <c r="AL41" s="59"/>
      <c r="AM41" s="59"/>
      <c r="AN41" s="59"/>
      <c r="AO41" s="59"/>
    </row>
    <row r="42" spans="1:46" ht="14.4" x14ac:dyDescent="0.2">
      <c r="A42" s="1066"/>
      <c r="B42" s="1066"/>
      <c r="C42" s="1066"/>
      <c r="D42" s="1066"/>
      <c r="E42" s="1066"/>
      <c r="F42" s="1050" t="str">
        <f>IF(ISBLANK('一括記入シート（最初）'!$C$57),"",'一括記入シート（最初）'!$C$57)</f>
        <v/>
      </c>
      <c r="G42" s="1051"/>
      <c r="H42" s="1051"/>
      <c r="I42" s="1051"/>
      <c r="J42" s="1051"/>
      <c r="K42" s="1051"/>
      <c r="L42" s="1051"/>
      <c r="M42" s="1051"/>
      <c r="N42" s="1051"/>
      <c r="O42" s="1051"/>
      <c r="P42" s="1051"/>
      <c r="Q42" s="1051"/>
      <c r="R42" s="1051"/>
      <c r="S42" s="1051"/>
      <c r="T42" s="1051"/>
      <c r="U42" s="1051"/>
      <c r="V42" s="1051"/>
      <c r="W42" s="1051"/>
      <c r="X42" s="1051"/>
      <c r="Y42" s="1051"/>
      <c r="Z42" s="1051"/>
      <c r="AA42" s="1051"/>
      <c r="AB42" s="1051"/>
      <c r="AC42" s="1051"/>
      <c r="AD42" s="1051"/>
      <c r="AE42" s="1051"/>
      <c r="AF42" s="1051"/>
      <c r="AG42" s="1051"/>
      <c r="AH42" s="1051"/>
      <c r="AI42" s="1051"/>
      <c r="AJ42" s="1052"/>
    </row>
    <row r="43" spans="1:46" ht="14.4" x14ac:dyDescent="0.2">
      <c r="A43" s="1066"/>
      <c r="B43" s="1066"/>
      <c r="C43" s="1066"/>
      <c r="D43" s="1066"/>
      <c r="E43" s="1066"/>
      <c r="F43" s="1050" t="str">
        <f>IF(ISBLANK('一括記入シート（最初）'!$C$58),"",'一括記入シート（最初）'!$C$58)</f>
        <v/>
      </c>
      <c r="G43" s="1051"/>
      <c r="H43" s="1051"/>
      <c r="I43" s="1051"/>
      <c r="J43" s="1051"/>
      <c r="K43" s="1051"/>
      <c r="L43" s="1051"/>
      <c r="M43" s="1051"/>
      <c r="N43" s="1051"/>
      <c r="O43" s="1051"/>
      <c r="P43" s="1051"/>
      <c r="Q43" s="1051"/>
      <c r="R43" s="1051"/>
      <c r="S43" s="1051"/>
      <c r="T43" s="1051"/>
      <c r="U43" s="1051"/>
      <c r="V43" s="1051"/>
      <c r="W43" s="1051"/>
      <c r="X43" s="1051"/>
      <c r="Y43" s="1051"/>
      <c r="Z43" s="1051"/>
      <c r="AA43" s="1051"/>
      <c r="AB43" s="1051"/>
      <c r="AC43" s="1051"/>
      <c r="AD43" s="1051"/>
      <c r="AE43" s="1051"/>
      <c r="AF43" s="1051"/>
      <c r="AG43" s="1051"/>
      <c r="AH43" s="1051"/>
      <c r="AI43" s="1051"/>
      <c r="AJ43" s="1052"/>
    </row>
    <row r="44" spans="1:46" ht="14.4" x14ac:dyDescent="0.2">
      <c r="A44" s="1066"/>
      <c r="B44" s="1066"/>
      <c r="C44" s="1066"/>
      <c r="D44" s="1066"/>
      <c r="E44" s="1066"/>
      <c r="F44" s="1050" t="str">
        <f>IF(ISBLANK('一括記入シート（最初）'!$C$59),"",'一括記入シート（最初）'!$C$59)</f>
        <v/>
      </c>
      <c r="G44" s="1051"/>
      <c r="H44" s="1051"/>
      <c r="I44" s="1051"/>
      <c r="J44" s="1051"/>
      <c r="K44" s="1051"/>
      <c r="L44" s="1051"/>
      <c r="M44" s="1051"/>
      <c r="N44" s="1051"/>
      <c r="O44" s="1051"/>
      <c r="P44" s="1051"/>
      <c r="Q44" s="1051"/>
      <c r="R44" s="1051"/>
      <c r="S44" s="1051"/>
      <c r="T44" s="1051"/>
      <c r="U44" s="1051"/>
      <c r="V44" s="1051"/>
      <c r="W44" s="1051"/>
      <c r="X44" s="1051"/>
      <c r="Y44" s="1051"/>
      <c r="Z44" s="1051"/>
      <c r="AA44" s="1051"/>
      <c r="AB44" s="1051"/>
      <c r="AC44" s="1051"/>
      <c r="AD44" s="1051"/>
      <c r="AE44" s="1051"/>
      <c r="AF44" s="1051"/>
      <c r="AG44" s="1051"/>
      <c r="AH44" s="1051"/>
      <c r="AI44" s="1051"/>
      <c r="AJ44" s="1052"/>
    </row>
    <row r="45" spans="1:46" ht="14.4" x14ac:dyDescent="0.2">
      <c r="A45" s="1066"/>
      <c r="B45" s="1066"/>
      <c r="C45" s="1066"/>
      <c r="D45" s="1066"/>
      <c r="E45" s="1066"/>
      <c r="F45" s="1050" t="str">
        <f>IF(ISBLANK('一括記入シート（最初）'!$C$60),"",'一括記入シート（最初）'!$C$60)</f>
        <v/>
      </c>
      <c r="G45" s="1051"/>
      <c r="H45" s="1051"/>
      <c r="I45" s="1051"/>
      <c r="J45" s="1051"/>
      <c r="K45" s="1051"/>
      <c r="L45" s="1051"/>
      <c r="M45" s="1051"/>
      <c r="N45" s="1051"/>
      <c r="O45" s="1051"/>
      <c r="P45" s="1051"/>
      <c r="Q45" s="1051"/>
      <c r="R45" s="1051"/>
      <c r="S45" s="1051"/>
      <c r="T45" s="1051"/>
      <c r="U45" s="1051"/>
      <c r="V45" s="1051"/>
      <c r="W45" s="1051"/>
      <c r="X45" s="1051"/>
      <c r="Y45" s="1051"/>
      <c r="Z45" s="1051"/>
      <c r="AA45" s="1051"/>
      <c r="AB45" s="1051"/>
      <c r="AC45" s="1051"/>
      <c r="AD45" s="1051"/>
      <c r="AE45" s="1051"/>
      <c r="AF45" s="1051"/>
      <c r="AG45" s="1051"/>
      <c r="AH45" s="1051"/>
      <c r="AI45" s="1051"/>
      <c r="AJ45" s="1052"/>
    </row>
    <row r="46" spans="1:46" ht="14.4" x14ac:dyDescent="0.2">
      <c r="A46" s="1066"/>
      <c r="B46" s="1066"/>
      <c r="C46" s="1066"/>
      <c r="D46" s="1066"/>
      <c r="E46" s="1066"/>
      <c r="F46" s="1050" t="str">
        <f>IF(ISBLANK('一括記入シート（最初）'!$C$61),"",'一括記入シート（最初）'!$C$61)</f>
        <v/>
      </c>
      <c r="G46" s="1051"/>
      <c r="H46" s="1051"/>
      <c r="I46" s="1051"/>
      <c r="J46" s="1051"/>
      <c r="K46" s="1051"/>
      <c r="L46" s="1051"/>
      <c r="M46" s="1051"/>
      <c r="N46" s="1051"/>
      <c r="O46" s="1051"/>
      <c r="P46" s="1051"/>
      <c r="Q46" s="1051"/>
      <c r="R46" s="1051"/>
      <c r="S46" s="1051"/>
      <c r="T46" s="1051"/>
      <c r="U46" s="1051"/>
      <c r="V46" s="1051"/>
      <c r="W46" s="1051"/>
      <c r="X46" s="1051"/>
      <c r="Y46" s="1051"/>
      <c r="Z46" s="1051"/>
      <c r="AA46" s="1051"/>
      <c r="AB46" s="1051"/>
      <c r="AC46" s="1051"/>
      <c r="AD46" s="1051"/>
      <c r="AE46" s="1051"/>
      <c r="AF46" s="1051"/>
      <c r="AG46" s="1051"/>
      <c r="AH46" s="1051"/>
      <c r="AI46" s="1051"/>
      <c r="AJ46" s="1052"/>
    </row>
    <row r="47" spans="1:46" ht="14.4" x14ac:dyDescent="0.2">
      <c r="A47" s="1066"/>
      <c r="B47" s="1066"/>
      <c r="C47" s="1066"/>
      <c r="D47" s="1066"/>
      <c r="E47" s="1066"/>
      <c r="F47" s="1050" t="str">
        <f>IF(ISBLANK('一括記入シート（最初）'!$C$62),"",'一括記入シート（最初）'!$C$62)</f>
        <v/>
      </c>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I47" s="1051"/>
      <c r="AJ47" s="1052"/>
    </row>
    <row r="48" spans="1:46" ht="14.4" x14ac:dyDescent="0.2">
      <c r="A48" s="1066"/>
      <c r="B48" s="1066"/>
      <c r="C48" s="1066"/>
      <c r="D48" s="1066"/>
      <c r="E48" s="1066"/>
      <c r="F48" s="1266" t="str">
        <f>IF(ISBLANK('一括記入シート（最初）'!$C$63),"",'一括記入シート（最初）'!$C$63)</f>
        <v/>
      </c>
      <c r="G48" s="1267"/>
      <c r="H48" s="1267"/>
      <c r="I48" s="1267"/>
      <c r="J48" s="1267"/>
      <c r="K48" s="1267"/>
      <c r="L48" s="1267"/>
      <c r="M48" s="1267"/>
      <c r="N48" s="1267"/>
      <c r="O48" s="1267"/>
      <c r="P48" s="1267"/>
      <c r="Q48" s="1267"/>
      <c r="R48" s="1267"/>
      <c r="S48" s="1267"/>
      <c r="T48" s="1267"/>
      <c r="U48" s="1267"/>
      <c r="V48" s="1267"/>
      <c r="W48" s="1267"/>
      <c r="X48" s="1267"/>
      <c r="Y48" s="1267"/>
      <c r="Z48" s="1267"/>
      <c r="AA48" s="1267"/>
      <c r="AB48" s="1267"/>
      <c r="AC48" s="1267"/>
      <c r="AD48" s="1267"/>
      <c r="AE48" s="1267"/>
      <c r="AF48" s="1267"/>
      <c r="AG48" s="1267"/>
      <c r="AH48" s="1267"/>
      <c r="AI48" s="1267"/>
      <c r="AJ48" s="1268"/>
      <c r="AK48" s="1278"/>
      <c r="AL48" s="1279"/>
      <c r="AM48" s="1279"/>
      <c r="AN48" s="1279"/>
      <c r="AO48" s="1279"/>
      <c r="AP48" s="1279"/>
      <c r="AQ48" s="1279"/>
      <c r="AR48" s="1279"/>
      <c r="AS48" s="1279"/>
      <c r="AT48" s="1279"/>
    </row>
    <row r="49" spans="1:46" ht="27.75" customHeight="1" x14ac:dyDescent="0.2">
      <c r="A49" s="1066" t="s">
        <v>126</v>
      </c>
      <c r="B49" s="1066"/>
      <c r="C49" s="1066"/>
      <c r="D49" s="1066"/>
      <c r="E49" s="1066"/>
      <c r="F49" s="1068" t="str">
        <f>IF(ISBLANK('一括記入シート（最初）'!$E$83),"",'一括記入シート（最初）'!$E$83)</f>
        <v>令和6年9月1日</v>
      </c>
      <c r="G49" s="1069"/>
      <c r="H49" s="1069"/>
      <c r="I49" s="1069"/>
      <c r="J49" s="1069"/>
      <c r="K49" s="1069"/>
      <c r="L49" s="1069"/>
      <c r="M49" s="1069"/>
      <c r="N49" s="1069"/>
      <c r="O49" s="197" t="s">
        <v>127</v>
      </c>
      <c r="P49" s="1069" t="str">
        <f>IF(ISBLANK('一括記入シート（最初）'!$E$86),"",'一括記入シート（最初）'!$E$86)</f>
        <v>令和6年9月15日</v>
      </c>
      <c r="Q49" s="1069"/>
      <c r="R49" s="1069"/>
      <c r="S49" s="1069"/>
      <c r="T49" s="1069"/>
      <c r="U49" s="1069"/>
      <c r="V49" s="1069"/>
      <c r="W49" s="1069"/>
      <c r="X49" s="1069"/>
      <c r="Y49" s="1047">
        <f>IF(ISBLANK('一括記入シート（最初）'!$C$89),"",'一括記入シート（最初）'!$C$89)</f>
        <v>15</v>
      </c>
      <c r="Z49" s="1047"/>
      <c r="AA49" s="1047"/>
      <c r="AB49" s="1256" t="s">
        <v>67</v>
      </c>
      <c r="AC49" s="1256"/>
      <c r="AD49" s="197"/>
      <c r="AE49" s="197"/>
      <c r="AF49" s="197"/>
      <c r="AG49" s="197"/>
      <c r="AH49" s="197"/>
      <c r="AI49" s="197"/>
      <c r="AJ49" s="198"/>
      <c r="AK49" s="1278"/>
      <c r="AL49" s="1279"/>
      <c r="AM49" s="1279"/>
      <c r="AN49" s="1279"/>
      <c r="AO49" s="1279"/>
      <c r="AP49" s="1279"/>
      <c r="AQ49" s="1279"/>
      <c r="AR49" s="1279"/>
      <c r="AS49" s="1279"/>
      <c r="AT49" s="1279"/>
    </row>
    <row r="50" spans="1:46" ht="14.4" x14ac:dyDescent="0.2">
      <c r="A50" s="165"/>
      <c r="B50" s="165"/>
      <c r="C50" s="165"/>
      <c r="D50" s="165"/>
      <c r="E50" s="165"/>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row>
    <row r="51" spans="1:46" ht="21.75" customHeight="1" x14ac:dyDescent="0.2">
      <c r="A51" s="1272" t="s">
        <v>534</v>
      </c>
      <c r="B51" s="974"/>
      <c r="C51" s="974"/>
      <c r="D51" s="974"/>
      <c r="E51" s="975"/>
      <c r="F51" s="199"/>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205"/>
      <c r="AK51" s="1278"/>
      <c r="AL51" s="1279"/>
      <c r="AM51" s="1279"/>
      <c r="AN51" s="1279"/>
      <c r="AO51" s="1279"/>
      <c r="AP51" s="1279"/>
      <c r="AQ51" s="1279"/>
      <c r="AR51" s="1279"/>
      <c r="AS51" s="1279"/>
      <c r="AT51" s="1279"/>
    </row>
    <row r="52" spans="1:46" ht="21.75" customHeight="1" x14ac:dyDescent="0.2">
      <c r="A52" s="1273"/>
      <c r="B52" s="779"/>
      <c r="C52" s="779"/>
      <c r="D52" s="779"/>
      <c r="E52" s="1079"/>
      <c r="F52" s="200"/>
      <c r="G52" s="773" t="str">
        <f>IF(ISBLANK('一括記入シート（最初）'!$J$68),"",'一括記入シート（最初）'!$J$68)</f>
        <v>長野県上田市○○</v>
      </c>
      <c r="H52" s="773"/>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c r="AF52" s="773"/>
      <c r="AG52" s="773"/>
      <c r="AH52" s="773"/>
      <c r="AI52" s="773"/>
      <c r="AJ52" s="193"/>
      <c r="AK52" s="61"/>
    </row>
    <row r="53" spans="1:46" ht="21.75" customHeight="1" x14ac:dyDescent="0.2">
      <c r="A53" s="1273"/>
      <c r="B53" s="779"/>
      <c r="C53" s="779"/>
      <c r="D53" s="779"/>
      <c r="E53" s="1079"/>
      <c r="F53" s="200"/>
      <c r="G53" s="773" t="str">
        <f>IF(ISBLANK('一括記入シート（最初）'!$H$68),"",'一括記入シート（最初）'!$H$68)</f>
        <v>(株)A建設</v>
      </c>
      <c r="H53" s="773"/>
      <c r="I53" s="773"/>
      <c r="J53" s="773"/>
      <c r="K53" s="773"/>
      <c r="L53" s="773"/>
      <c r="M53" s="773"/>
      <c r="N53" s="773"/>
      <c r="O53" s="773"/>
      <c r="P53" s="773"/>
      <c r="Q53" s="773"/>
      <c r="R53" s="773"/>
      <c r="S53" s="773"/>
      <c r="T53" s="773"/>
      <c r="U53" s="773"/>
      <c r="V53" s="773"/>
      <c r="W53" s="773"/>
      <c r="X53" s="773"/>
      <c r="Y53" s="773"/>
      <c r="Z53" s="773"/>
      <c r="AA53" s="773"/>
      <c r="AB53" s="773"/>
      <c r="AC53" s="773"/>
      <c r="AD53" s="773"/>
      <c r="AE53" s="773"/>
      <c r="AF53" s="773"/>
      <c r="AG53" s="773"/>
      <c r="AH53" s="773"/>
      <c r="AI53" s="773"/>
      <c r="AJ53" s="193"/>
      <c r="AK53" s="61"/>
    </row>
    <row r="54" spans="1:46" ht="21.75" customHeight="1" x14ac:dyDescent="0.2">
      <c r="A54" s="976"/>
      <c r="B54" s="977"/>
      <c r="C54" s="977"/>
      <c r="D54" s="977"/>
      <c r="E54" s="978"/>
      <c r="F54" s="202"/>
      <c r="G54" s="1059" t="str">
        <f>IF(ISBLANK('一括記入シート（最初）'!$I$68),"",'一括記入シート（最初）'!$I$68)</f>
        <v>○○　○○</v>
      </c>
      <c r="H54" s="1059"/>
      <c r="I54" s="1059"/>
      <c r="J54" s="1059"/>
      <c r="K54" s="1059"/>
      <c r="L54" s="1059"/>
      <c r="M54" s="1059"/>
      <c r="N54" s="1059"/>
      <c r="O54" s="1059"/>
      <c r="P54" s="1059"/>
      <c r="Q54" s="1059"/>
      <c r="R54" s="1059"/>
      <c r="S54" s="1059"/>
      <c r="T54" s="1059"/>
      <c r="U54" s="1059"/>
      <c r="V54" s="1059"/>
      <c r="W54" s="1059"/>
      <c r="X54" s="1059"/>
      <c r="Y54" s="1059"/>
      <c r="Z54" s="1059"/>
      <c r="AA54" s="1059"/>
      <c r="AB54" s="1059"/>
      <c r="AC54" s="1059"/>
      <c r="AD54" s="1059"/>
      <c r="AE54" s="1059"/>
      <c r="AF54" s="1059"/>
      <c r="AG54" s="1059"/>
      <c r="AH54" s="1059"/>
      <c r="AI54" s="1059"/>
      <c r="AJ54" s="194"/>
    </row>
    <row r="55" spans="1:46" x14ac:dyDescent="0.2">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row>
    <row r="56" spans="1:46" x14ac:dyDescent="0.2">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960" t="s">
        <v>104</v>
      </c>
      <c r="AC56" s="960"/>
      <c r="AD56" s="960"/>
      <c r="AE56" s="960"/>
      <c r="AF56" s="960"/>
      <c r="AG56" s="960"/>
      <c r="AH56" s="960"/>
      <c r="AI56" s="960"/>
      <c r="AJ56" s="960"/>
    </row>
    <row r="57" spans="1:46" x14ac:dyDescent="0.2">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4"/>
      <c r="AC57" s="54"/>
      <c r="AD57" s="54"/>
      <c r="AE57" s="54"/>
      <c r="AF57" s="54"/>
      <c r="AG57" s="54"/>
      <c r="AH57" s="54"/>
      <c r="AI57" s="54"/>
      <c r="AJ57" s="54"/>
    </row>
    <row r="58" spans="1:46" x14ac:dyDescent="0.2">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960" t="s">
        <v>105</v>
      </c>
      <c r="AC58" s="960"/>
      <c r="AD58" s="960"/>
      <c r="AE58" s="960"/>
      <c r="AF58" s="960"/>
      <c r="AG58" s="960"/>
      <c r="AH58" s="960"/>
      <c r="AI58" s="960"/>
      <c r="AJ58" s="960"/>
    </row>
    <row r="84" spans="40:44" s="52" customFormat="1" x14ac:dyDescent="0.2">
      <c r="AN84" s="62" t="s">
        <v>132</v>
      </c>
      <c r="AR84" s="52" t="s">
        <v>492</v>
      </c>
    </row>
    <row r="85" spans="40:44" s="52" customFormat="1" x14ac:dyDescent="0.2">
      <c r="AN85" s="62" t="s">
        <v>140</v>
      </c>
      <c r="AR85" s="52" t="s">
        <v>493</v>
      </c>
    </row>
    <row r="86" spans="40:44" s="52" customFormat="1" x14ac:dyDescent="0.2">
      <c r="AN86" s="62" t="s">
        <v>144</v>
      </c>
      <c r="AR86" s="52" t="s">
        <v>494</v>
      </c>
    </row>
    <row r="87" spans="40:44" s="52" customFormat="1" x14ac:dyDescent="0.2">
      <c r="AN87" s="62" t="s">
        <v>150</v>
      </c>
      <c r="AR87" s="52" t="s">
        <v>495</v>
      </c>
    </row>
    <row r="88" spans="40:44" s="52" customFormat="1" x14ac:dyDescent="0.2">
      <c r="AN88" s="62" t="s">
        <v>154</v>
      </c>
    </row>
    <row r="89" spans="40:44" s="52" customFormat="1" x14ac:dyDescent="0.2">
      <c r="AN89" s="62" t="s">
        <v>157</v>
      </c>
    </row>
    <row r="90" spans="40:44" s="52" customFormat="1" x14ac:dyDescent="0.2">
      <c r="AN90" s="62" t="s">
        <v>160</v>
      </c>
    </row>
    <row r="91" spans="40:44" s="52" customFormat="1" x14ac:dyDescent="0.2">
      <c r="AN91" s="62" t="s">
        <v>161</v>
      </c>
    </row>
    <row r="92" spans="40:44" s="52" customFormat="1" x14ac:dyDescent="0.2">
      <c r="AN92" s="62" t="s">
        <v>162</v>
      </c>
    </row>
    <row r="93" spans="40:44" s="52" customFormat="1" x14ac:dyDescent="0.2">
      <c r="AN93" s="62" t="s">
        <v>163</v>
      </c>
    </row>
  </sheetData>
  <mergeCells count="113">
    <mergeCell ref="A51:E54"/>
    <mergeCell ref="AK18:AP18"/>
    <mergeCell ref="AK5:AT6"/>
    <mergeCell ref="AK48:AT49"/>
    <mergeCell ref="AK51:AT51"/>
    <mergeCell ref="AK2:AY4"/>
    <mergeCell ref="AK8:AT8"/>
    <mergeCell ref="AK10:AT10"/>
    <mergeCell ref="AK11:AP11"/>
    <mergeCell ref="AK16:AT17"/>
    <mergeCell ref="G7:M7"/>
    <mergeCell ref="A21:I22"/>
    <mergeCell ref="L10:N10"/>
    <mergeCell ref="I10:K10"/>
    <mergeCell ref="L8:M8"/>
    <mergeCell ref="A25:E26"/>
    <mergeCell ref="A23:E24"/>
    <mergeCell ref="A19:I20"/>
    <mergeCell ref="AB56:AJ56"/>
    <mergeCell ref="AD26:AJ26"/>
    <mergeCell ref="J19:X20"/>
    <mergeCell ref="J21:X22"/>
    <mergeCell ref="AD11:AF14"/>
    <mergeCell ref="AD29:AJ29"/>
    <mergeCell ref="AD30:AJ30"/>
    <mergeCell ref="AD31:AJ31"/>
    <mergeCell ref="AD27:AJ27"/>
    <mergeCell ref="AD28:AJ28"/>
    <mergeCell ref="G52:AI52"/>
    <mergeCell ref="G53:AI53"/>
    <mergeCell ref="F44:AJ44"/>
    <mergeCell ref="R11:T14"/>
    <mergeCell ref="A16:H16"/>
    <mergeCell ref="L11:N14"/>
    <mergeCell ref="AB58:AJ58"/>
    <mergeCell ref="AD23:AJ23"/>
    <mergeCell ref="AD24:AJ24"/>
    <mergeCell ref="I35:J35"/>
    <mergeCell ref="K35:L35"/>
    <mergeCell ref="F10:H10"/>
    <mergeCell ref="X11:Z14"/>
    <mergeCell ref="U11:W14"/>
    <mergeCell ref="O10:Q10"/>
    <mergeCell ref="U10:W10"/>
    <mergeCell ref="AD20:AJ20"/>
    <mergeCell ref="AD17:AJ18"/>
    <mergeCell ref="AA11:AC14"/>
    <mergeCell ref="O11:Q14"/>
    <mergeCell ref="F27:X28"/>
    <mergeCell ref="G37:AI38"/>
    <mergeCell ref="Y49:AA49"/>
    <mergeCell ref="F49:N49"/>
    <mergeCell ref="F47:AJ47"/>
    <mergeCell ref="F48:AJ48"/>
    <mergeCell ref="AD19:AJ19"/>
    <mergeCell ref="A39:E48"/>
    <mergeCell ref="A49:E49"/>
    <mergeCell ref="F39:AJ39"/>
    <mergeCell ref="F40:AJ40"/>
    <mergeCell ref="P35:AJ35"/>
    <mergeCell ref="AB49:AC49"/>
    <mergeCell ref="F45:AJ45"/>
    <mergeCell ref="F46:AJ46"/>
    <mergeCell ref="F43:AJ43"/>
    <mergeCell ref="F41:AJ41"/>
    <mergeCell ref="C11:E14"/>
    <mergeCell ref="F11:H14"/>
    <mergeCell ref="I11:K14"/>
    <mergeCell ref="A10:B14"/>
    <mergeCell ref="J17:X18"/>
    <mergeCell ref="AI8:AJ8"/>
    <mergeCell ref="AA10:AC10"/>
    <mergeCell ref="A2:AJ3"/>
    <mergeCell ref="A5:F7"/>
    <mergeCell ref="A8:F8"/>
    <mergeCell ref="G8:H8"/>
    <mergeCell ref="I8:J8"/>
    <mergeCell ref="R10:T10"/>
    <mergeCell ref="O8:P8"/>
    <mergeCell ref="V7:W7"/>
    <mergeCell ref="X8:Y8"/>
    <mergeCell ref="X10:Z10"/>
    <mergeCell ref="AD10:AF10"/>
    <mergeCell ref="Z8:AA8"/>
    <mergeCell ref="AC8:AD8"/>
    <mergeCell ref="R8:W8"/>
    <mergeCell ref="AF8:AG8"/>
    <mergeCell ref="G5:K5"/>
    <mergeCell ref="L5:W5"/>
    <mergeCell ref="G54:AI54"/>
    <mergeCell ref="A27:E28"/>
    <mergeCell ref="F23:X24"/>
    <mergeCell ref="F42:AJ42"/>
    <mergeCell ref="AD21:AJ21"/>
    <mergeCell ref="AD22:AJ22"/>
    <mergeCell ref="N7:O7"/>
    <mergeCell ref="P7:U7"/>
    <mergeCell ref="Y7:AF7"/>
    <mergeCell ref="G36:M36"/>
    <mergeCell ref="N36:AC36"/>
    <mergeCell ref="P49:X49"/>
    <mergeCell ref="A17:I18"/>
    <mergeCell ref="A35:E36"/>
    <mergeCell ref="G35:H35"/>
    <mergeCell ref="Y17:AC18"/>
    <mergeCell ref="Y19:AC32"/>
    <mergeCell ref="F25:X26"/>
    <mergeCell ref="AD25:AJ25"/>
    <mergeCell ref="A29:E32"/>
    <mergeCell ref="A37:E38"/>
    <mergeCell ref="F29:X32"/>
    <mergeCell ref="AD32:AJ32"/>
    <mergeCell ref="C10:E10"/>
  </mergeCells>
  <phoneticPr fontId="58"/>
  <dataValidations count="5">
    <dataValidation type="list" allowBlank="1" showInputMessage="1" showErrorMessage="1" sqref="I35:J35" xr:uid="{44AB7558-A2B3-4AD2-B01E-59C227300A5F}">
      <formula1>"5,6,7,8,9"</formula1>
    </dataValidation>
    <dataValidation type="list" allowBlank="1" showInputMessage="1" showErrorMessage="1" sqref="L8:M8 AC8:AD8" xr:uid="{C52E3C85-86C3-4203-8A66-2FECF474EC8B}">
      <formula1>"1,2,3,4,5,6,7,8,9,10,11,12"</formula1>
    </dataValidation>
    <dataValidation type="list" allowBlank="1" showInputMessage="1" showErrorMessage="1" sqref="O8:P8 AF8:AG8" xr:uid="{723675C0-56FB-488A-80FB-4DADA406BE09}">
      <formula1>"1,2,3,4,5,6,7,8,9,10,11,12,13,14,15,16,17,18,19,20,21,22,23,24,25,26,27,28,29,30,31"</formula1>
    </dataValidation>
    <dataValidation type="list" allowBlank="1" showInputMessage="1" showErrorMessage="1" sqref="Z8:AA8 I8:J8" xr:uid="{7B3479AF-68BB-48AE-9B88-6D7DB21A29DB}">
      <formula1>"5,6"</formula1>
    </dataValidation>
    <dataValidation type="list" allowBlank="1" showInputMessage="1" showErrorMessage="1" prompt="リストから選択（複数項目該当する場合は手入力で構いません）" sqref="F29:X32" xr:uid="{07FF3E02-36EF-4B51-8D20-8C0E23F9901C}">
      <formula1>$AR$84:$AR$87</formula1>
    </dataValidation>
  </dataValidations>
  <hyperlinks>
    <hyperlink ref="AB56:AJ56" location="関係書類一覧表!A1" display="関係書類一覧表!A1" xr:uid="{B27D63EE-FA22-463C-B360-C76BE8AE23FE}"/>
    <hyperlink ref="AB58:AJ58" location="'一括記入シート（最初に記入してください）'!A1" display="'一括記入シート（最初に記入してください）'!A1" xr:uid="{35C87DCD-73A9-4082-98B8-3F7763A380CC}"/>
  </hyperlinks>
  <pageMargins left="0.75" right="0.75" top="1" bottom="1" header="0.51180555555555562" footer="0.51180555555555562"/>
  <pageSetup paperSize="9" scale="89" firstPageNumber="4294963191" orientation="portrait" blackAndWhite="1" r:id="rId1"/>
  <headerFooter alignWithMargins="0">
    <oddHeader>&amp;R(上田市様式５)</oddHeader>
  </headerFooter>
  <colBreaks count="1" manualBreakCount="1">
    <brk id="3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B0247-9D4D-439A-B25F-FA13E4EC4046}">
  <sheetPr>
    <tabColor theme="3" tint="0.79998168889431442"/>
  </sheetPr>
  <dimension ref="A1:AD56"/>
  <sheetViews>
    <sheetView topLeftCell="A19" workbookViewId="0">
      <selection activeCell="F49" sqref="F49:H49"/>
    </sheetView>
  </sheetViews>
  <sheetFormatPr defaultColWidth="9" defaultRowHeight="14.4" x14ac:dyDescent="0.2"/>
  <cols>
    <col min="1" max="10" width="9" style="280"/>
    <col min="11" max="30" width="9" style="281" bestFit="1" customWidth="1"/>
    <col min="31" max="16384" width="9" style="280"/>
  </cols>
  <sheetData>
    <row r="1" spans="1:15" s="281" customFormat="1" ht="15" customHeight="1" x14ac:dyDescent="0.2">
      <c r="A1" s="1288" t="s">
        <v>535</v>
      </c>
      <c r="B1" s="1288"/>
      <c r="C1" s="1288"/>
      <c r="D1" s="280"/>
      <c r="E1" s="280"/>
      <c r="F1" s="280"/>
      <c r="G1" s="280"/>
      <c r="H1" s="280"/>
      <c r="I1" s="280"/>
      <c r="J1" s="280"/>
      <c r="K1" s="1290" t="s">
        <v>828</v>
      </c>
      <c r="L1" s="1291"/>
      <c r="M1" s="1291"/>
      <c r="N1" s="1291"/>
      <c r="O1" s="1291"/>
    </row>
    <row r="2" spans="1:15" s="281" customFormat="1" ht="31.5" customHeight="1" x14ac:dyDescent="0.2">
      <c r="A2" s="280"/>
      <c r="B2" s="280"/>
      <c r="C2" s="280"/>
      <c r="D2" s="280"/>
      <c r="E2" s="280"/>
      <c r="F2" s="280"/>
      <c r="G2" s="280"/>
      <c r="H2" s="280"/>
      <c r="I2" s="280"/>
      <c r="J2" s="280"/>
      <c r="K2" s="1291"/>
      <c r="L2" s="1291"/>
      <c r="M2" s="1291"/>
      <c r="N2" s="1291"/>
      <c r="O2" s="1291"/>
    </row>
    <row r="3" spans="1:15" s="281" customFormat="1" ht="30" customHeight="1" x14ac:dyDescent="0.2">
      <c r="A3" s="282" t="s">
        <v>536</v>
      </c>
      <c r="B3" s="283"/>
      <c r="C3" s="283"/>
      <c r="D3" s="283"/>
      <c r="E3" s="283"/>
      <c r="F3" s="283"/>
      <c r="G3" s="283"/>
      <c r="H3" s="283"/>
      <c r="I3" s="283"/>
      <c r="J3" s="283"/>
      <c r="K3" s="1291"/>
      <c r="L3" s="1291"/>
      <c r="M3" s="1291"/>
      <c r="N3" s="1291"/>
      <c r="O3" s="1291"/>
    </row>
    <row r="4" spans="1:15" s="281" customFormat="1" x14ac:dyDescent="0.2">
      <c r="A4" s="280"/>
      <c r="B4" s="280"/>
      <c r="C4" s="280"/>
      <c r="D4" s="280"/>
      <c r="E4" s="280"/>
      <c r="F4" s="280"/>
      <c r="G4" s="280"/>
      <c r="H4" s="280"/>
      <c r="I4" s="280"/>
      <c r="J4" s="280"/>
      <c r="K4" s="284"/>
    </row>
    <row r="5" spans="1:15" s="281" customFormat="1" x14ac:dyDescent="0.2">
      <c r="A5" s="280"/>
      <c r="B5" s="280"/>
      <c r="C5" s="280"/>
      <c r="D5" s="280"/>
      <c r="E5" s="280"/>
      <c r="F5" s="280"/>
      <c r="G5" s="280"/>
      <c r="H5" s="285"/>
      <c r="I5" s="285"/>
      <c r="J5" s="285"/>
    </row>
    <row r="6" spans="1:15" s="281" customFormat="1" ht="15.75" customHeight="1" x14ac:dyDescent="0.2">
      <c r="A6" s="1282" t="s">
        <v>568</v>
      </c>
      <c r="B6" s="1282"/>
      <c r="C6" s="1288" t="str">
        <f>IF(ISBLANK('一括記入シート（最初）'!$C$13),"",'一括記入シート（最初）'!$C$13)</f>
        <v>令和　6　年度</v>
      </c>
      <c r="D6" s="1288"/>
      <c r="E6" s="1287" t="s">
        <v>383</v>
      </c>
      <c r="F6" s="1287"/>
      <c r="G6" s="1287"/>
      <c r="H6" s="1287"/>
      <c r="I6" s="1287"/>
      <c r="J6" s="1287"/>
      <c r="K6" s="286"/>
    </row>
    <row r="7" spans="1:15" s="281" customFormat="1" x14ac:dyDescent="0.2">
      <c r="A7" s="280"/>
      <c r="B7" s="280"/>
      <c r="C7" s="1288" t="str">
        <f>IF(ISBLANK('一括記入シート（最初）'!$E$14),"",'一括記入シート（最初）'!$E$14)</f>
        <v>〇〇水土里会</v>
      </c>
      <c r="D7" s="1288"/>
      <c r="E7" s="1288" t="str">
        <f>IF(ISBLANK('一括記入シート（最初）'!$C$25),"",'一括記入シート（最初）'!$C$25)</f>
        <v>用水路更新工事</v>
      </c>
      <c r="F7" s="1288"/>
      <c r="G7" s="1288"/>
      <c r="H7" s="1288"/>
      <c r="I7" s="285"/>
      <c r="J7" s="285"/>
    </row>
    <row r="8" spans="1:15" s="281" customFormat="1" x14ac:dyDescent="0.2">
      <c r="A8" s="280"/>
      <c r="B8" s="280"/>
      <c r="C8" s="280"/>
      <c r="D8" s="280"/>
      <c r="E8" s="280"/>
      <c r="F8" s="280"/>
      <c r="G8" s="280"/>
      <c r="H8" s="285"/>
      <c r="I8" s="285"/>
      <c r="J8" s="285"/>
    </row>
    <row r="9" spans="1:15" s="281" customFormat="1" ht="15.75" customHeight="1" x14ac:dyDescent="0.2">
      <c r="A9" s="1282" t="s">
        <v>537</v>
      </c>
      <c r="B9" s="1282"/>
      <c r="C9" s="1288" t="str">
        <f>IF(ISBLANK('一括記入シート（最初）'!$C$24),"",'一括記入シート（最初）'!$C$24)</f>
        <v>上田市〇〇（△△）</v>
      </c>
      <c r="D9" s="1288"/>
      <c r="E9" s="1288"/>
      <c r="F9" s="1288"/>
      <c r="G9" s="1288"/>
      <c r="H9" s="1288"/>
      <c r="I9" s="1288"/>
      <c r="J9" s="285"/>
      <c r="K9" s="286"/>
    </row>
    <row r="10" spans="1:15" s="281" customFormat="1" x14ac:dyDescent="0.2">
      <c r="A10" s="280"/>
      <c r="B10" s="280"/>
      <c r="C10" s="280"/>
      <c r="D10" s="280"/>
      <c r="E10" s="287"/>
      <c r="F10" s="287"/>
      <c r="G10" s="280"/>
      <c r="H10" s="280"/>
      <c r="I10" s="280"/>
      <c r="J10" s="280"/>
    </row>
    <row r="11" spans="1:15" s="281" customFormat="1" x14ac:dyDescent="0.2">
      <c r="A11" s="1282" t="s">
        <v>569</v>
      </c>
      <c r="B11" s="1282"/>
      <c r="C11" s="285" t="s">
        <v>217</v>
      </c>
      <c r="D11" s="1294" t="str">
        <f>IF(ISBLANK('一括記入シート（最初）'!$E$83),"",'一括記入シート（最初）'!$E$83)</f>
        <v>令和6年9月1日</v>
      </c>
      <c r="E11" s="1294"/>
      <c r="F11" s="1294"/>
      <c r="G11" s="1294"/>
      <c r="H11" s="280"/>
      <c r="I11" s="280"/>
      <c r="J11" s="280"/>
    </row>
    <row r="12" spans="1:15" s="281" customFormat="1" x14ac:dyDescent="0.2">
      <c r="A12" s="280"/>
      <c r="B12" s="280"/>
      <c r="C12" s="285"/>
      <c r="D12" s="288"/>
      <c r="E12" s="285"/>
      <c r="F12" s="285"/>
      <c r="G12" s="285"/>
      <c r="H12" s="280"/>
      <c r="I12" s="280"/>
      <c r="J12" s="280"/>
    </row>
    <row r="13" spans="1:15" s="281" customFormat="1" x14ac:dyDescent="0.2">
      <c r="A13" s="280"/>
      <c r="B13" s="280"/>
      <c r="C13" s="285" t="s">
        <v>218</v>
      </c>
      <c r="D13" s="1294" t="str">
        <f>IF(ISBLANK('一括記入シート（最初）'!$E$86),"",'一括記入シート（最初）'!$E$86)</f>
        <v>令和6年9月15日</v>
      </c>
      <c r="E13" s="1294"/>
      <c r="F13" s="1294"/>
      <c r="G13" s="1294"/>
      <c r="H13" s="280"/>
      <c r="I13" s="280"/>
      <c r="J13" s="280"/>
    </row>
    <row r="14" spans="1:15" s="281" customFormat="1" x14ac:dyDescent="0.2">
      <c r="A14" s="280"/>
      <c r="B14" s="280"/>
      <c r="C14" s="280"/>
      <c r="D14" s="280"/>
      <c r="E14" s="287"/>
      <c r="F14" s="287"/>
      <c r="G14" s="280"/>
      <c r="H14" s="280"/>
      <c r="I14" s="280"/>
      <c r="J14" s="280"/>
    </row>
    <row r="15" spans="1:15" s="281" customFormat="1" x14ac:dyDescent="0.2">
      <c r="A15" s="1282" t="s">
        <v>538</v>
      </c>
      <c r="B15" s="1282"/>
      <c r="C15" s="280"/>
      <c r="D15" s="1295">
        <f>IF(ISBLANK('一括記入シート（最初）'!$C$91),"",'一括記入シート（最初）'!$C$91)</f>
        <v>1100000</v>
      </c>
      <c r="E15" s="1295"/>
      <c r="F15" s="1295"/>
      <c r="G15" s="280" t="s">
        <v>31</v>
      </c>
      <c r="H15" s="280"/>
      <c r="I15" s="280"/>
      <c r="J15" s="280"/>
      <c r="K15" s="286"/>
    </row>
    <row r="16" spans="1:15" s="281" customFormat="1" x14ac:dyDescent="0.2">
      <c r="A16" s="280"/>
      <c r="B16" s="280"/>
      <c r="C16" s="280"/>
      <c r="D16" s="280"/>
      <c r="E16" s="287"/>
      <c r="F16" s="287"/>
      <c r="G16" s="280"/>
      <c r="H16" s="280"/>
      <c r="I16" s="280"/>
      <c r="J16" s="280"/>
    </row>
    <row r="17" spans="1:21" x14ac:dyDescent="0.2">
      <c r="B17" s="280" t="s">
        <v>539</v>
      </c>
      <c r="E17" s="287"/>
      <c r="F17" s="289"/>
      <c r="G17" s="1295">
        <f>IF(ISBLANK('一括記入シート（最初）'!$C$92),"",'一括記入シート（最初）'!$C$92)</f>
        <v>100000</v>
      </c>
      <c r="H17" s="1295"/>
      <c r="I17" s="280" t="s">
        <v>31</v>
      </c>
    </row>
    <row r="18" spans="1:21" ht="14.25" customHeight="1" x14ac:dyDescent="0.2">
      <c r="B18" s="1292" t="s">
        <v>577</v>
      </c>
      <c r="C18" s="1292"/>
      <c r="D18" s="1292"/>
      <c r="E18" s="1292"/>
      <c r="F18" s="1292"/>
      <c r="G18" s="1292"/>
      <c r="H18" s="1292"/>
      <c r="I18" s="1292"/>
    </row>
    <row r="19" spans="1:21" x14ac:dyDescent="0.2">
      <c r="B19" s="1292"/>
      <c r="C19" s="1292"/>
      <c r="D19" s="1292"/>
      <c r="E19" s="1292"/>
      <c r="F19" s="1292"/>
      <c r="G19" s="1292"/>
      <c r="H19" s="1292"/>
      <c r="I19" s="1292"/>
    </row>
    <row r="20" spans="1:21" x14ac:dyDescent="0.2">
      <c r="B20" s="1292"/>
      <c r="C20" s="1292"/>
      <c r="D20" s="1292"/>
      <c r="E20" s="1292"/>
      <c r="F20" s="1292"/>
      <c r="G20" s="1292"/>
      <c r="H20" s="1292"/>
      <c r="I20" s="1292"/>
    </row>
    <row r="21" spans="1:21" ht="14.4" customHeight="1" x14ac:dyDescent="0.2">
      <c r="E21" s="287"/>
      <c r="F21" s="287"/>
    </row>
    <row r="22" spans="1:21" ht="14.4" customHeight="1" x14ac:dyDescent="0.2">
      <c r="A22" s="1282" t="s">
        <v>540</v>
      </c>
      <c r="B22" s="1282"/>
      <c r="C22" s="1282" t="s">
        <v>541</v>
      </c>
      <c r="D22" s="1282"/>
      <c r="E22" s="1282"/>
      <c r="F22" s="1282"/>
      <c r="G22" s="1282"/>
      <c r="H22" s="1282"/>
      <c r="I22" s="1282"/>
      <c r="L22" s="1298" t="s">
        <v>543</v>
      </c>
      <c r="M22" s="1298"/>
      <c r="N22" s="1298"/>
      <c r="O22" s="1298"/>
      <c r="P22" s="1298"/>
      <c r="Q22" s="1298"/>
      <c r="R22" s="1298"/>
      <c r="S22" s="1298"/>
      <c r="T22" s="1298"/>
      <c r="U22" s="1298"/>
    </row>
    <row r="23" spans="1:21" x14ac:dyDescent="0.2">
      <c r="C23" s="1282" t="s">
        <v>542</v>
      </c>
      <c r="D23" s="1282"/>
      <c r="E23" s="1282"/>
      <c r="F23" s="1282"/>
      <c r="G23" s="1282"/>
      <c r="H23" s="1282"/>
      <c r="I23" s="1282"/>
      <c r="L23" s="281" t="s">
        <v>544</v>
      </c>
    </row>
    <row r="24" spans="1:21" x14ac:dyDescent="0.2">
      <c r="C24" s="1282" t="s">
        <v>576</v>
      </c>
      <c r="D24" s="1282"/>
      <c r="E24" s="1282"/>
      <c r="F24" s="1282"/>
      <c r="G24" s="1282"/>
      <c r="H24" s="1282"/>
      <c r="I24" s="1282"/>
      <c r="J24" s="1282"/>
      <c r="L24" s="281" t="s">
        <v>545</v>
      </c>
    </row>
    <row r="25" spans="1:21" x14ac:dyDescent="0.2">
      <c r="C25" s="1282" t="s">
        <v>567</v>
      </c>
      <c r="D25" s="1282"/>
      <c r="E25" s="1282"/>
      <c r="F25" s="1282"/>
      <c r="G25" s="1282"/>
      <c r="H25" s="1282"/>
      <c r="I25" s="1282"/>
      <c r="L25" s="281" t="s">
        <v>546</v>
      </c>
    </row>
    <row r="26" spans="1:21" x14ac:dyDescent="0.2">
      <c r="C26" s="1296" t="s">
        <v>563</v>
      </c>
      <c r="D26" s="1296"/>
      <c r="E26" s="1296"/>
      <c r="F26" s="1296"/>
      <c r="G26" s="1296"/>
      <c r="H26" s="1296"/>
      <c r="I26" s="1296"/>
      <c r="L26" s="281" t="s">
        <v>547</v>
      </c>
    </row>
    <row r="27" spans="1:21" x14ac:dyDescent="0.2">
      <c r="E27" s="287"/>
      <c r="F27" s="287"/>
      <c r="L27" s="281" t="s">
        <v>548</v>
      </c>
    </row>
    <row r="28" spans="1:21" x14ac:dyDescent="0.2">
      <c r="C28" s="280" t="s">
        <v>564</v>
      </c>
      <c r="E28" s="1293">
        <v>0</v>
      </c>
      <c r="F28" s="1293"/>
      <c r="G28" s="1293"/>
      <c r="H28" s="280" t="s">
        <v>31</v>
      </c>
      <c r="L28" s="281" t="s">
        <v>549</v>
      </c>
    </row>
    <row r="29" spans="1:21" x14ac:dyDescent="0.2">
      <c r="L29" s="290" t="s">
        <v>550</v>
      </c>
    </row>
    <row r="30" spans="1:21" x14ac:dyDescent="0.2">
      <c r="A30" s="1296" t="s">
        <v>565</v>
      </c>
      <c r="B30" s="1296"/>
      <c r="C30" s="1296"/>
      <c r="D30" s="1296"/>
      <c r="E30" s="1296"/>
      <c r="F30" s="1296"/>
      <c r="G30" s="1296"/>
      <c r="H30" s="1296"/>
      <c r="I30" s="1296"/>
      <c r="L30" s="290" t="s">
        <v>551</v>
      </c>
    </row>
    <row r="31" spans="1:21" x14ac:dyDescent="0.2">
      <c r="L31" s="290" t="s">
        <v>552</v>
      </c>
    </row>
    <row r="32" spans="1:21" x14ac:dyDescent="0.2">
      <c r="A32" s="1282" t="s">
        <v>566</v>
      </c>
      <c r="B32" s="1282"/>
      <c r="C32" s="1282"/>
      <c r="D32" s="1282"/>
      <c r="E32" s="1282"/>
      <c r="F32" s="1282"/>
      <c r="G32" s="1282"/>
      <c r="H32" s="1282"/>
      <c r="I32" s="1282"/>
      <c r="L32" s="290" t="s">
        <v>553</v>
      </c>
    </row>
    <row r="33" spans="1:12" ht="14.4" customHeight="1" x14ac:dyDescent="0.2">
      <c r="L33" s="296" t="s">
        <v>554</v>
      </c>
    </row>
    <row r="34" spans="1:12" s="281" customFormat="1" ht="14.4" customHeight="1" x14ac:dyDescent="0.2">
      <c r="A34" s="1296" t="s">
        <v>571</v>
      </c>
      <c r="B34" s="1296"/>
      <c r="C34" s="1296"/>
      <c r="D34" s="1296"/>
      <c r="E34" s="1296"/>
      <c r="F34" s="1296"/>
      <c r="G34" s="1296"/>
      <c r="H34" s="1296"/>
      <c r="I34" s="1296"/>
      <c r="J34" s="1296"/>
      <c r="L34" s="290" t="s">
        <v>570</v>
      </c>
    </row>
    <row r="35" spans="1:12" x14ac:dyDescent="0.2">
      <c r="A35" s="1282" t="s">
        <v>572</v>
      </c>
      <c r="B35" s="1282"/>
      <c r="C35" s="1282"/>
      <c r="D35" s="1282"/>
      <c r="E35" s="1282"/>
      <c r="F35" s="1282"/>
      <c r="G35" s="1282"/>
      <c r="H35" s="1282"/>
      <c r="I35" s="1282"/>
      <c r="J35" s="1282"/>
      <c r="L35" s="290" t="s">
        <v>555</v>
      </c>
    </row>
    <row r="36" spans="1:12" s="281" customFormat="1" ht="14.4" customHeight="1" x14ac:dyDescent="0.2">
      <c r="A36" s="1282" t="s">
        <v>573</v>
      </c>
      <c r="B36" s="1282"/>
      <c r="C36" s="1282"/>
      <c r="D36" s="1282"/>
      <c r="E36" s="1282"/>
      <c r="F36" s="1282"/>
      <c r="G36" s="1282"/>
      <c r="H36" s="1282"/>
      <c r="I36" s="1282"/>
      <c r="J36" s="1282"/>
      <c r="L36" s="290" t="s">
        <v>556</v>
      </c>
    </row>
    <row r="37" spans="1:12" s="281" customFormat="1" ht="14.4" customHeight="1" x14ac:dyDescent="0.2">
      <c r="A37" s="1282" t="s">
        <v>574</v>
      </c>
      <c r="B37" s="1282"/>
      <c r="C37" s="1282"/>
      <c r="D37" s="1282"/>
      <c r="E37" s="1282"/>
      <c r="F37" s="1282"/>
      <c r="G37" s="1282"/>
      <c r="H37" s="1282"/>
      <c r="I37" s="1282"/>
      <c r="J37" s="1282"/>
      <c r="L37" s="290" t="s">
        <v>557</v>
      </c>
    </row>
    <row r="38" spans="1:12" s="281" customFormat="1" ht="14.4" customHeight="1" x14ac:dyDescent="0.2">
      <c r="A38" s="280" t="s">
        <v>575</v>
      </c>
      <c r="B38" s="291"/>
      <c r="C38" s="291"/>
      <c r="D38" s="291"/>
      <c r="E38" s="291"/>
      <c r="F38" s="291"/>
      <c r="G38" s="291"/>
      <c r="H38" s="291"/>
      <c r="I38" s="291"/>
      <c r="J38" s="280"/>
      <c r="L38" s="296" t="s">
        <v>558</v>
      </c>
    </row>
    <row r="39" spans="1:12" s="281" customFormat="1" x14ac:dyDescent="0.2">
      <c r="A39" s="280"/>
      <c r="B39" s="280"/>
      <c r="C39" s="280"/>
      <c r="D39" s="280"/>
      <c r="E39" s="280"/>
      <c r="F39" s="280"/>
      <c r="G39" s="280"/>
      <c r="H39" s="280"/>
      <c r="I39" s="280"/>
      <c r="J39" s="280"/>
      <c r="L39" s="290" t="s">
        <v>559</v>
      </c>
    </row>
    <row r="40" spans="1:12" ht="18" customHeight="1" x14ac:dyDescent="0.2">
      <c r="G40" s="1297" t="str">
        <f>IF(ISBLANK('一括記入シート（最初）'!$E$79),"",'一括記入シート（最初）'!$E$79)</f>
        <v>令和6年8月31日</v>
      </c>
      <c r="H40" s="1297"/>
      <c r="I40" s="1297"/>
      <c r="L40" s="290" t="s">
        <v>560</v>
      </c>
    </row>
    <row r="41" spans="1:12" x14ac:dyDescent="0.2">
      <c r="L41" s="290" t="s">
        <v>561</v>
      </c>
    </row>
    <row r="42" spans="1:12" ht="18" customHeight="1" x14ac:dyDescent="0.2">
      <c r="C42" s="1285" t="s">
        <v>239</v>
      </c>
      <c r="D42" s="1285"/>
      <c r="E42" s="292" t="s">
        <v>197</v>
      </c>
      <c r="F42" s="1286" t="str">
        <f>IF(ISBLANK('一括記入シート（最初）'!$C$17),"",'一括記入シート（最初）'!$C$17)</f>
        <v>上田市大手１丁目１１－１６</v>
      </c>
      <c r="G42" s="1286"/>
      <c r="H42" s="1286"/>
      <c r="I42" s="1286"/>
      <c r="L42" s="281" t="s">
        <v>562</v>
      </c>
    </row>
    <row r="43" spans="1:12" s="281" customFormat="1" ht="18" customHeight="1" x14ac:dyDescent="0.2">
      <c r="A43" s="280"/>
      <c r="B43" s="280"/>
      <c r="C43" s="280"/>
      <c r="D43" s="280"/>
      <c r="E43" s="292"/>
      <c r="F43" s="1287" t="str">
        <f>IF(ISBLANK('一括記入シート（最初）'!$C$14),"",'一括記入シート（最初）'!$C$14)</f>
        <v>上田市多面的機能広域協定運営委員会</v>
      </c>
      <c r="G43" s="1287"/>
      <c r="H43" s="1287"/>
      <c r="I43" s="1287"/>
      <c r="J43" s="280"/>
    </row>
    <row r="44" spans="1:12" ht="18" customHeight="1" x14ac:dyDescent="0.2">
      <c r="E44" s="292" t="s">
        <v>88</v>
      </c>
      <c r="F44" s="293" t="str">
        <f>IF(ISBLANK('一括記入シート（最初）'!$C$15),"",'一括記入シート（最初）'!$C$15)</f>
        <v>会長</v>
      </c>
      <c r="G44" s="1284" t="str">
        <f>IF(ISBLANK('一括記入シート（最初）'!$C$16),"",'一括記入シート（最初）'!$C$16)</f>
        <v>田中　幸雄</v>
      </c>
      <c r="H44" s="1284"/>
      <c r="I44" s="294" t="s">
        <v>166</v>
      </c>
    </row>
    <row r="45" spans="1:12" s="281" customFormat="1" ht="19.5" customHeight="1" x14ac:dyDescent="0.2">
      <c r="A45" s="280"/>
      <c r="B45" s="280"/>
      <c r="C45" s="280"/>
      <c r="D45" s="280"/>
      <c r="E45" s="292"/>
      <c r="F45" s="295"/>
      <c r="G45" s="280"/>
      <c r="H45" s="280"/>
      <c r="I45" s="280"/>
      <c r="J45" s="280"/>
    </row>
    <row r="46" spans="1:12" s="281" customFormat="1" ht="19.5" customHeight="1" x14ac:dyDescent="0.2">
      <c r="A46" s="280"/>
      <c r="B46" s="280"/>
      <c r="C46" s="280"/>
      <c r="D46" s="280"/>
      <c r="E46" s="292"/>
      <c r="F46" s="295"/>
      <c r="G46" s="280"/>
      <c r="H46" s="280"/>
      <c r="I46" s="280"/>
      <c r="J46" s="280"/>
    </row>
    <row r="47" spans="1:12" s="281" customFormat="1" ht="18" customHeight="1" x14ac:dyDescent="0.2">
      <c r="A47" s="280"/>
      <c r="B47" s="280"/>
      <c r="C47" s="1285" t="s">
        <v>240</v>
      </c>
      <c r="D47" s="1285"/>
      <c r="E47" s="292" t="s">
        <v>197</v>
      </c>
      <c r="F47" s="1283" t="str">
        <f>IF(ISBLANK('一括記入シート（最初）'!$J$68),"",'一括記入シート（最初）'!$J$68)</f>
        <v>長野県上田市○○</v>
      </c>
      <c r="G47" s="1283"/>
      <c r="H47" s="1283"/>
      <c r="I47" s="1283"/>
      <c r="J47" s="280"/>
    </row>
    <row r="48" spans="1:12" s="281" customFormat="1" ht="18" customHeight="1" x14ac:dyDescent="0.2">
      <c r="A48" s="280"/>
      <c r="B48" s="280"/>
      <c r="C48" s="280"/>
      <c r="D48" s="1289" t="s">
        <v>198</v>
      </c>
      <c r="E48" s="1289"/>
      <c r="F48" s="1286" t="str">
        <f>IF(ISBLANK('一括記入シート（最初）'!$H$68),"",'一括記入シート（最初）'!$H$68)</f>
        <v>(株)A建設</v>
      </c>
      <c r="G48" s="1286"/>
      <c r="H48" s="1286"/>
      <c r="I48" s="1286"/>
      <c r="J48" s="280"/>
    </row>
    <row r="49" spans="1:10" s="281" customFormat="1" ht="18" customHeight="1" x14ac:dyDescent="0.2">
      <c r="A49" s="280"/>
      <c r="B49" s="280"/>
      <c r="C49" s="280"/>
      <c r="D49" s="1289" t="s">
        <v>199</v>
      </c>
      <c r="E49" s="1289"/>
      <c r="F49" s="1284" t="str">
        <f>IF(ISBLANK('一括記入シート（最初）'!$I$68),"",'一括記入シート（最初）'!$I$68)</f>
        <v>○○　○○</v>
      </c>
      <c r="G49" s="1284"/>
      <c r="H49" s="1284"/>
      <c r="I49" s="294" t="s">
        <v>166</v>
      </c>
      <c r="J49" s="280"/>
    </row>
    <row r="50" spans="1:10" s="281" customFormat="1" ht="20.25" customHeight="1" x14ac:dyDescent="0.2"/>
    <row r="51" spans="1:10" s="281" customFormat="1" ht="20.25" customHeight="1" x14ac:dyDescent="0.2">
      <c r="H51" s="1281" t="s">
        <v>104</v>
      </c>
      <c r="I51" s="1281"/>
      <c r="J51" s="1281"/>
    </row>
    <row r="52" spans="1:10" s="281" customFormat="1" ht="20.25" customHeight="1" x14ac:dyDescent="0.2"/>
    <row r="53" spans="1:10" s="281" customFormat="1" x14ac:dyDescent="0.2">
      <c r="H53" s="1281" t="s">
        <v>105</v>
      </c>
      <c r="I53" s="1281"/>
      <c r="J53" s="1281"/>
    </row>
    <row r="54" spans="1:10" s="281" customFormat="1" x14ac:dyDescent="0.2">
      <c r="A54" s="280"/>
      <c r="B54" s="280"/>
      <c r="C54" s="280"/>
      <c r="D54" s="280"/>
      <c r="E54" s="280"/>
      <c r="F54" s="280"/>
      <c r="G54" s="280"/>
      <c r="H54" s="280"/>
      <c r="I54" s="280"/>
      <c r="J54" s="280"/>
    </row>
    <row r="55" spans="1:10" s="281" customFormat="1" x14ac:dyDescent="0.2">
      <c r="A55" s="280"/>
      <c r="B55" s="280"/>
      <c r="C55" s="280"/>
      <c r="D55" s="280"/>
      <c r="E55" s="280"/>
      <c r="F55" s="280"/>
      <c r="G55" s="280"/>
      <c r="H55" s="280"/>
      <c r="I55" s="280"/>
      <c r="J55" s="280"/>
    </row>
    <row r="56" spans="1:10" s="281" customFormat="1" x14ac:dyDescent="0.2">
      <c r="A56" s="280"/>
      <c r="B56" s="280"/>
      <c r="C56" s="280"/>
      <c r="D56" s="280"/>
      <c r="E56" s="280"/>
      <c r="F56" s="280"/>
      <c r="G56" s="280"/>
      <c r="H56" s="280"/>
      <c r="I56" s="280"/>
      <c r="J56" s="280"/>
    </row>
  </sheetData>
  <mergeCells count="43">
    <mergeCell ref="L22:U22"/>
    <mergeCell ref="A30:I30"/>
    <mergeCell ref="A32:I32"/>
    <mergeCell ref="C25:I25"/>
    <mergeCell ref="C26:I26"/>
    <mergeCell ref="A22:B22"/>
    <mergeCell ref="H51:J51"/>
    <mergeCell ref="F48:I48"/>
    <mergeCell ref="D49:E49"/>
    <mergeCell ref="F49:H49"/>
    <mergeCell ref="G40:I40"/>
    <mergeCell ref="D48:E48"/>
    <mergeCell ref="K1:O3"/>
    <mergeCell ref="B18:I20"/>
    <mergeCell ref="E28:G28"/>
    <mergeCell ref="C22:I22"/>
    <mergeCell ref="C23:I23"/>
    <mergeCell ref="A1:C1"/>
    <mergeCell ref="C6:D6"/>
    <mergeCell ref="E6:J6"/>
    <mergeCell ref="C7:D7"/>
    <mergeCell ref="E7:H7"/>
    <mergeCell ref="D11:G11"/>
    <mergeCell ref="D13:G13"/>
    <mergeCell ref="D15:F15"/>
    <mergeCell ref="A34:J34"/>
    <mergeCell ref="G17:H17"/>
    <mergeCell ref="H53:J53"/>
    <mergeCell ref="A11:B11"/>
    <mergeCell ref="A9:B9"/>
    <mergeCell ref="A6:B6"/>
    <mergeCell ref="A15:B15"/>
    <mergeCell ref="F47:I47"/>
    <mergeCell ref="A35:J35"/>
    <mergeCell ref="G44:H44"/>
    <mergeCell ref="A36:J36"/>
    <mergeCell ref="A37:J37"/>
    <mergeCell ref="C24:J24"/>
    <mergeCell ref="C42:D42"/>
    <mergeCell ref="F42:I42"/>
    <mergeCell ref="F43:I43"/>
    <mergeCell ref="C9:I9"/>
    <mergeCell ref="C47:D47"/>
  </mergeCells>
  <phoneticPr fontId="43"/>
  <hyperlinks>
    <hyperlink ref="H51:J51" location="関係書類一覧表!A1" display="関係書類一覧表!A1" xr:uid="{2B6A0531-8696-405E-9A3E-108580C82E81}"/>
    <hyperlink ref="H53:J53" location="'一括記入シート（最初に記入してください）'!A1" display="'一括記入シート（最初に記入してください）'!A1" xr:uid="{778A99D5-5A88-480A-94E8-6C8E9F5FDB22}"/>
  </hyperlinks>
  <pageMargins left="0.59027777777777779" right="0.39305555555555555" top="0.59027777777777779" bottom="0.59027777777777779" header="0.51180555555555562" footer="0.51180555555555562"/>
  <pageSetup paperSize="9" firstPageNumber="4294963191" orientation="portrait" blackAndWhite="1" r:id="rId1"/>
  <headerFooter alignWithMargins="0">
    <oddHeader>&amp;R(上田市様式8-1）</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667E-BC2A-4E01-93F6-3A314B7AFA3B}">
  <sheetPr>
    <tabColor indexed="13"/>
  </sheetPr>
  <dimension ref="A1:AX216"/>
  <sheetViews>
    <sheetView topLeftCell="A22" workbookViewId="0">
      <selection activeCell="G33" sqref="G33:H33"/>
    </sheetView>
  </sheetViews>
  <sheetFormatPr defaultColWidth="9" defaultRowHeight="14.4" x14ac:dyDescent="0.2"/>
  <cols>
    <col min="1" max="1" width="4" style="147" customWidth="1"/>
    <col min="2" max="2" width="9" style="147"/>
    <col min="3" max="3" width="7.33203125" style="147" customWidth="1"/>
    <col min="4" max="10" width="9" style="147"/>
    <col min="11" max="11" width="7.33203125" style="147" customWidth="1"/>
    <col min="12" max="18" width="9" style="147"/>
    <col min="19" max="50" width="9" style="172" bestFit="1" customWidth="1"/>
    <col min="51" max="16384" width="9" style="147"/>
  </cols>
  <sheetData>
    <row r="1" spans="1:19" ht="15" customHeight="1" x14ac:dyDescent="0.2">
      <c r="A1" t="s">
        <v>713</v>
      </c>
      <c r="B1" s="773"/>
      <c r="C1" s="773"/>
      <c r="D1" s="773"/>
      <c r="L1" s="297" t="s">
        <v>827</v>
      </c>
      <c r="M1" s="299"/>
      <c r="N1" s="299"/>
      <c r="O1" s="299"/>
      <c r="P1" s="299"/>
      <c r="Q1" s="299"/>
      <c r="R1" s="299"/>
    </row>
    <row r="2" spans="1:19" x14ac:dyDescent="0.2">
      <c r="L2" s="297" t="s">
        <v>942</v>
      </c>
      <c r="M2" s="299"/>
      <c r="N2" s="299"/>
      <c r="O2" s="299"/>
      <c r="P2" s="299"/>
      <c r="Q2" s="299"/>
      <c r="R2" s="299"/>
    </row>
    <row r="3" spans="1:19" ht="28.2" x14ac:dyDescent="0.2">
      <c r="B3" s="15" t="s">
        <v>209</v>
      </c>
      <c r="C3" s="173"/>
      <c r="D3" s="173"/>
      <c r="E3" s="173"/>
      <c r="F3" s="173"/>
      <c r="G3" s="173"/>
      <c r="H3" s="173"/>
      <c r="I3" s="173"/>
      <c r="J3" s="173"/>
      <c r="K3" s="173"/>
      <c r="L3" s="298"/>
      <c r="M3" s="299"/>
      <c r="N3" s="299"/>
      <c r="O3" s="299"/>
      <c r="P3" s="299"/>
      <c r="Q3" s="299"/>
      <c r="R3" s="299"/>
    </row>
    <row r="4" spans="1:19" ht="19.95" customHeight="1" x14ac:dyDescent="0.2">
      <c r="L4" s="348" t="s">
        <v>583</v>
      </c>
      <c r="M4" s="299"/>
      <c r="N4" s="299"/>
      <c r="O4" s="299"/>
      <c r="P4" s="299"/>
      <c r="Q4" s="299"/>
      <c r="R4" s="299"/>
      <c r="S4" s="299"/>
    </row>
    <row r="5" spans="1:19" ht="19.95" customHeight="1" x14ac:dyDescent="0.2">
      <c r="I5" s="779" t="str">
        <f>IF(ISBLANK('一括記入シート（最初）'!$E$79),"",'一括記入シート（最初）'!$E$79)</f>
        <v>令和6年8月31日</v>
      </c>
      <c r="J5" s="779"/>
      <c r="K5" s="779"/>
      <c r="L5" s="297" t="s">
        <v>582</v>
      </c>
      <c r="M5" s="299"/>
      <c r="N5" s="299"/>
      <c r="O5" s="299"/>
      <c r="P5" s="299"/>
      <c r="Q5" s="299"/>
      <c r="R5" s="299"/>
      <c r="S5" s="299"/>
    </row>
    <row r="6" spans="1:19" ht="19.95" customHeight="1" x14ac:dyDescent="0.2">
      <c r="I6" s="175"/>
      <c r="J6" s="175"/>
      <c r="K6" s="175"/>
      <c r="L6" s="300"/>
      <c r="M6" s="300"/>
      <c r="N6" s="300"/>
      <c r="O6" s="300"/>
      <c r="P6" s="300"/>
      <c r="Q6" s="300"/>
      <c r="R6" s="300"/>
    </row>
    <row r="7" spans="1:19" ht="19.95" customHeight="1" x14ac:dyDescent="0.2">
      <c r="B7" s="1305" t="str">
        <f>IF(ISBLANK('一括記入シート（最初）'!$C$14),"",'一括記入シート（最初）'!$C$14)</f>
        <v>上田市多面的機能広域協定運営委員会</v>
      </c>
      <c r="C7" s="1305"/>
      <c r="D7" s="1305"/>
      <c r="E7" s="1305"/>
      <c r="I7" s="175"/>
      <c r="J7" s="175"/>
      <c r="K7" s="175"/>
      <c r="L7" s="301"/>
      <c r="M7" s="300"/>
      <c r="N7" s="300"/>
      <c r="O7" s="300"/>
      <c r="P7" s="300"/>
      <c r="Q7" s="300"/>
      <c r="R7" s="300"/>
    </row>
    <row r="8" spans="1:19" ht="19.95" customHeight="1" x14ac:dyDescent="0.2">
      <c r="B8" s="42" t="str">
        <f>IF(ISBLANK('一括記入シート（最初）'!$C$15),"",'一括記入シート（最初）'!$C$15)</f>
        <v>会長</v>
      </c>
      <c r="C8" s="1302" t="str">
        <f>IF(ISBLANK('一括記入シート（最初）'!$C$16),"",'一括記入シート（最初）'!$C$16)</f>
        <v>田中　幸雄</v>
      </c>
      <c r="D8" s="1302"/>
      <c r="E8" s="165" t="s">
        <v>210</v>
      </c>
      <c r="H8" s="166"/>
      <c r="I8" s="166"/>
      <c r="J8" s="166"/>
      <c r="K8" s="166"/>
      <c r="L8" s="300"/>
      <c r="M8" s="300"/>
      <c r="N8" s="300"/>
      <c r="O8" s="300"/>
      <c r="P8" s="300"/>
      <c r="Q8" s="300"/>
      <c r="R8" s="300"/>
    </row>
    <row r="9" spans="1:19" ht="19.95" customHeight="1" x14ac:dyDescent="0.2">
      <c r="I9" s="175"/>
      <c r="J9" s="175"/>
      <c r="K9" s="175"/>
      <c r="L9" s="300"/>
      <c r="M9" s="300"/>
      <c r="N9" s="300"/>
      <c r="O9" s="300"/>
      <c r="P9" s="300"/>
      <c r="Q9" s="300"/>
      <c r="R9" s="300"/>
    </row>
    <row r="10" spans="1:19" ht="19.95" customHeight="1" x14ac:dyDescent="0.2">
      <c r="I10" s="175"/>
      <c r="J10" s="175"/>
      <c r="K10" s="175"/>
      <c r="L10" s="300"/>
      <c r="M10" s="300"/>
      <c r="N10" s="300"/>
      <c r="O10" s="300"/>
      <c r="P10" s="300"/>
      <c r="Q10" s="300"/>
      <c r="R10" s="300"/>
    </row>
    <row r="11" spans="1:19" ht="19.95" customHeight="1" x14ac:dyDescent="0.2">
      <c r="D11" s="147" t="s">
        <v>211</v>
      </c>
      <c r="F11" s="773" t="str">
        <f>IF(ISBLANK('一括記入シート（最初）'!$J$68),"",'一括記入シート（最初）'!$J$68)</f>
        <v>長野県上田市○○</v>
      </c>
      <c r="G11" s="773"/>
      <c r="H11" s="773"/>
      <c r="I11" s="773"/>
      <c r="J11" s="175"/>
      <c r="K11" s="175"/>
      <c r="L11" s="301"/>
      <c r="M11" s="300"/>
      <c r="N11" s="300"/>
      <c r="O11" s="300"/>
      <c r="P11" s="300"/>
      <c r="Q11" s="300"/>
      <c r="R11" s="300"/>
    </row>
    <row r="12" spans="1:19" ht="19.95" customHeight="1" x14ac:dyDescent="0.2">
      <c r="I12" s="175"/>
      <c r="J12" s="175"/>
      <c r="K12" s="175"/>
      <c r="L12" s="300"/>
      <c r="M12" s="300"/>
      <c r="N12" s="300"/>
      <c r="O12" s="300"/>
      <c r="P12" s="300"/>
      <c r="Q12" s="300"/>
      <c r="R12" s="300"/>
    </row>
    <row r="13" spans="1:19" ht="19.95" customHeight="1" x14ac:dyDescent="0.2">
      <c r="D13" s="147" t="s">
        <v>198</v>
      </c>
      <c r="F13" s="773" t="str">
        <f>IF(ISBLANK('一括記入シート（最初）'!$F$74),"",'一括記入シート（最初）'!$F$74)</f>
        <v>(株)A建設</v>
      </c>
      <c r="G13" s="773"/>
      <c r="H13" s="773"/>
      <c r="I13" s="773"/>
      <c r="J13" s="175"/>
      <c r="K13" s="175"/>
      <c r="L13" s="300"/>
      <c r="M13" s="300"/>
      <c r="N13" s="300"/>
      <c r="O13" s="300"/>
      <c r="P13" s="300"/>
      <c r="Q13" s="300"/>
      <c r="R13" s="300"/>
    </row>
    <row r="14" spans="1:19" ht="19.95" customHeight="1" x14ac:dyDescent="0.2">
      <c r="I14" s="175"/>
      <c r="J14" s="175"/>
      <c r="K14" s="175"/>
      <c r="L14" s="300"/>
      <c r="M14" s="300"/>
      <c r="N14" s="300"/>
      <c r="O14" s="300"/>
      <c r="P14" s="300"/>
      <c r="Q14" s="300"/>
      <c r="R14" s="300"/>
    </row>
    <row r="15" spans="1:19" ht="19.95" customHeight="1" x14ac:dyDescent="0.2">
      <c r="D15" s="147" t="s">
        <v>212</v>
      </c>
      <c r="F15" s="773" t="str">
        <f>IF(ISBLANK('一括記入シート（最初）'!$I$68),"",'一括記入シート（最初）'!$I$68)</f>
        <v>○○　○○</v>
      </c>
      <c r="G15" s="773"/>
      <c r="H15" s="773"/>
      <c r="I15" s="773"/>
      <c r="J15" s="27" t="s">
        <v>389</v>
      </c>
      <c r="K15" s="175"/>
      <c r="L15" s="300"/>
      <c r="M15" s="300"/>
      <c r="N15" s="300"/>
      <c r="O15" s="300"/>
      <c r="P15" s="300"/>
      <c r="Q15" s="300"/>
      <c r="R15" s="300"/>
    </row>
    <row r="16" spans="1:19" ht="19.95" customHeight="1" x14ac:dyDescent="0.2">
      <c r="I16" s="175"/>
      <c r="J16" s="175"/>
      <c r="K16" s="175"/>
      <c r="L16" s="300"/>
      <c r="M16" s="300"/>
      <c r="N16" s="300"/>
      <c r="O16" s="300"/>
      <c r="P16" s="300"/>
      <c r="Q16" s="300"/>
      <c r="R16" s="300"/>
    </row>
    <row r="17" spans="2:18" ht="19.95" customHeight="1" x14ac:dyDescent="0.2">
      <c r="B17" s="774" t="s">
        <v>213</v>
      </c>
      <c r="C17" s="774"/>
      <c r="D17" s="774"/>
      <c r="E17" s="774"/>
      <c r="F17" s="774"/>
      <c r="G17" s="774"/>
      <c r="H17" s="774"/>
      <c r="I17" s="774"/>
      <c r="J17" s="774"/>
      <c r="K17" s="175"/>
      <c r="L17" s="300"/>
      <c r="M17" s="300"/>
      <c r="N17" s="300"/>
      <c r="O17" s="300"/>
      <c r="P17" s="300"/>
      <c r="Q17" s="300"/>
      <c r="R17" s="300"/>
    </row>
    <row r="18" spans="2:18" ht="19.95" customHeight="1" x14ac:dyDescent="0.2">
      <c r="I18" s="175"/>
      <c r="J18" s="175"/>
      <c r="K18" s="175"/>
      <c r="L18" s="300"/>
      <c r="M18" s="300"/>
      <c r="N18" s="300"/>
      <c r="O18" s="300"/>
      <c r="P18" s="300"/>
      <c r="Q18" s="300"/>
      <c r="R18" s="300"/>
    </row>
    <row r="19" spans="2:18" ht="19.95" customHeight="1" x14ac:dyDescent="0.2">
      <c r="F19" s="779" t="s">
        <v>167</v>
      </c>
      <c r="G19" s="779"/>
      <c r="I19" s="175"/>
      <c r="J19" s="175"/>
      <c r="K19" s="175"/>
      <c r="L19" s="300"/>
      <c r="M19" s="300"/>
      <c r="N19" s="300"/>
      <c r="O19" s="300"/>
      <c r="P19" s="300"/>
      <c r="Q19" s="300"/>
      <c r="R19" s="300"/>
    </row>
    <row r="20" spans="2:18" ht="19.95" customHeight="1" x14ac:dyDescent="0.2">
      <c r="F20" s="165"/>
      <c r="G20" s="165"/>
      <c r="I20" s="175"/>
      <c r="J20" s="175"/>
      <c r="K20" s="175"/>
      <c r="L20" s="300"/>
      <c r="M20" s="300"/>
      <c r="N20" s="300"/>
      <c r="O20" s="300"/>
      <c r="P20" s="300"/>
      <c r="Q20" s="300"/>
      <c r="R20" s="300"/>
    </row>
    <row r="21" spans="2:18" ht="19.95" customHeight="1" x14ac:dyDescent="0.2">
      <c r="I21" s="175"/>
      <c r="J21" s="175"/>
      <c r="K21" s="175"/>
      <c r="L21" s="300"/>
      <c r="M21" s="300"/>
      <c r="N21" s="300"/>
      <c r="O21" s="300"/>
      <c r="P21" s="300"/>
      <c r="Q21" s="300"/>
      <c r="R21" s="300"/>
    </row>
    <row r="22" spans="2:18" ht="19.95" customHeight="1" x14ac:dyDescent="0.2">
      <c r="B22" s="147" t="s">
        <v>214</v>
      </c>
      <c r="D22" s="1302" t="str">
        <f>IF(ISBLANK('一括記入シート（最初）'!$C$13),"",'一括記入シート（最初）'!$C$13)</f>
        <v>令和　6　年度</v>
      </c>
      <c r="E22" s="1302"/>
      <c r="F22" s="1301" t="s">
        <v>578</v>
      </c>
      <c r="G22" s="1301"/>
      <c r="H22" s="1301"/>
      <c r="I22" s="1301"/>
      <c r="J22" s="1301"/>
      <c r="K22" s="175"/>
      <c r="L22" s="300"/>
      <c r="M22" s="300"/>
      <c r="N22" s="300"/>
      <c r="O22" s="300"/>
      <c r="P22" s="300"/>
      <c r="Q22" s="300"/>
      <c r="R22" s="300"/>
    </row>
    <row r="23" spans="2:18" ht="19.95" customHeight="1" x14ac:dyDescent="0.2">
      <c r="D23" s="773" t="str">
        <f>IF(ISBLANK('一括記入シート（最初）'!$E$14),"",'一括記入シート（最初）'!$E$14)</f>
        <v>〇〇水土里会</v>
      </c>
      <c r="E23" s="773"/>
      <c r="F23" s="773" t="str">
        <f>IF(ISBLANK('一括記入シート（最初）'!$C$25),"",'一括記入シート（最初）'!$C$25)</f>
        <v>用水路更新工事</v>
      </c>
      <c r="G23" s="773"/>
      <c r="H23" s="773"/>
      <c r="I23" s="773"/>
      <c r="J23" s="175"/>
      <c r="K23" s="175"/>
      <c r="L23" s="300"/>
      <c r="M23" s="300"/>
      <c r="N23" s="300"/>
      <c r="O23" s="300"/>
      <c r="P23" s="300"/>
      <c r="Q23" s="300"/>
      <c r="R23" s="300"/>
    </row>
    <row r="24" spans="2:18" ht="19.95" customHeight="1" x14ac:dyDescent="0.2">
      <c r="D24" s="166"/>
      <c r="E24" s="166"/>
      <c r="F24" s="166"/>
      <c r="G24" s="166"/>
      <c r="H24" s="166"/>
      <c r="I24" s="166"/>
      <c r="J24" s="175"/>
      <c r="K24" s="175"/>
      <c r="L24" s="300"/>
      <c r="M24" s="300"/>
      <c r="N24" s="300"/>
      <c r="O24" s="300"/>
      <c r="P24" s="300"/>
      <c r="Q24" s="300"/>
      <c r="R24" s="300"/>
    </row>
    <row r="25" spans="2:18" ht="19.95" customHeight="1" x14ac:dyDescent="0.2">
      <c r="B25" s="147" t="s">
        <v>579</v>
      </c>
      <c r="D25" s="773" t="str">
        <f>IF(ISBLANK('一括記入シート（最初）'!$C$24),"",'一括記入シート（最初）'!$C$24)</f>
        <v>上田市〇〇（△△）</v>
      </c>
      <c r="E25" s="773"/>
      <c r="F25" s="773"/>
      <c r="G25" s="773"/>
      <c r="I25" s="175"/>
      <c r="J25" s="175"/>
      <c r="K25" s="175"/>
      <c r="L25" s="300"/>
      <c r="M25" s="300"/>
      <c r="N25" s="300"/>
      <c r="O25" s="300"/>
      <c r="P25" s="300"/>
      <c r="Q25" s="300"/>
      <c r="R25" s="300"/>
    </row>
    <row r="26" spans="2:18" ht="19.95" customHeight="1" x14ac:dyDescent="0.2">
      <c r="I26" s="175"/>
      <c r="J26" s="175"/>
      <c r="K26" s="175"/>
      <c r="L26" s="300"/>
      <c r="M26" s="300"/>
      <c r="N26" s="300"/>
      <c r="O26" s="300"/>
      <c r="P26" s="300"/>
      <c r="Q26" s="300"/>
      <c r="R26" s="300"/>
    </row>
    <row r="27" spans="2:18" ht="19.95" customHeight="1" x14ac:dyDescent="0.2">
      <c r="B27" s="147" t="s">
        <v>216</v>
      </c>
      <c r="D27" s="175" t="s">
        <v>217</v>
      </c>
      <c r="E27" s="779" t="str">
        <f>IF(ISBLANK('一括記入シート（最初）'!$E$83),"",'一括記入シート（最初）'!$E$83)</f>
        <v>令和6年9月1日</v>
      </c>
      <c r="F27" s="779"/>
      <c r="G27" s="779"/>
      <c r="H27" s="779"/>
      <c r="L27" s="300"/>
      <c r="M27" s="300"/>
      <c r="N27" s="300"/>
      <c r="O27" s="300"/>
      <c r="P27" s="300"/>
      <c r="Q27" s="300"/>
      <c r="R27" s="300"/>
    </row>
    <row r="28" spans="2:18" ht="19.95" customHeight="1" x14ac:dyDescent="0.2">
      <c r="D28" s="175"/>
      <c r="E28" s="165"/>
      <c r="F28" s="175"/>
      <c r="G28" s="175"/>
      <c r="H28" s="175"/>
      <c r="L28" s="300"/>
      <c r="M28" s="300"/>
      <c r="N28" s="300"/>
      <c r="O28" s="300"/>
      <c r="P28" s="300"/>
      <c r="Q28" s="300"/>
      <c r="R28" s="300"/>
    </row>
    <row r="29" spans="2:18" ht="19.95" customHeight="1" x14ac:dyDescent="0.2">
      <c r="D29" s="175" t="s">
        <v>218</v>
      </c>
      <c r="E29" s="779" t="str">
        <f>IF(ISBLANK('一括記入シート（最初）'!$E$86),"",'一括記入シート（最初）'!$E$86)</f>
        <v>令和6年9月15日</v>
      </c>
      <c r="F29" s="779"/>
      <c r="G29" s="779"/>
      <c r="H29" s="779"/>
      <c r="L29" s="300"/>
      <c r="M29" s="300"/>
      <c r="N29" s="300"/>
      <c r="O29" s="300"/>
      <c r="P29" s="300"/>
      <c r="Q29" s="300"/>
      <c r="R29" s="300"/>
    </row>
    <row r="30" spans="2:18" ht="19.95" customHeight="1" x14ac:dyDescent="0.2">
      <c r="D30" s="175"/>
      <c r="E30" s="165"/>
      <c r="F30" s="165"/>
      <c r="G30" s="165"/>
      <c r="H30" s="165"/>
      <c r="L30" s="300"/>
      <c r="M30" s="300"/>
      <c r="N30" s="300"/>
      <c r="O30" s="300"/>
      <c r="P30" s="300"/>
      <c r="Q30" s="300"/>
      <c r="R30" s="300"/>
    </row>
    <row r="31" spans="2:18" ht="19.95" customHeight="1" x14ac:dyDescent="0.2">
      <c r="B31" s="147" t="s">
        <v>219</v>
      </c>
      <c r="E31" s="1303">
        <f>IF(ISBLANK('一括記入シート（最初）'!$C$91),"",'一括記入シート（最初）'!$C$91)</f>
        <v>1100000</v>
      </c>
      <c r="F31" s="1303"/>
      <c r="G31" s="1303"/>
      <c r="H31" s="147" t="s">
        <v>31</v>
      </c>
      <c r="L31" s="300"/>
      <c r="M31" s="300"/>
      <c r="N31" s="300"/>
      <c r="O31" s="300"/>
      <c r="P31" s="300"/>
      <c r="Q31" s="300"/>
      <c r="R31" s="300"/>
    </row>
    <row r="32" spans="2:18" ht="19.95" customHeight="1" x14ac:dyDescent="0.2">
      <c r="F32" s="177"/>
      <c r="G32" s="177"/>
      <c r="L32" s="300"/>
      <c r="M32" s="300"/>
      <c r="N32" s="300"/>
      <c r="O32" s="300"/>
      <c r="P32" s="300"/>
      <c r="Q32" s="300"/>
      <c r="R32" s="300"/>
    </row>
    <row r="33" spans="2:18" ht="19.95" customHeight="1" x14ac:dyDescent="0.2">
      <c r="B33" s="175" t="s">
        <v>580</v>
      </c>
      <c r="C33" s="147" t="s">
        <v>220</v>
      </c>
      <c r="F33" s="177"/>
      <c r="G33" s="1299">
        <f>IF(ISBLANK('一括記入シート（最初）'!$C$92),"",'一括記入シート（最初）'!$C$92)</f>
        <v>100000</v>
      </c>
      <c r="H33" s="1299"/>
      <c r="I33" s="147" t="s">
        <v>581</v>
      </c>
      <c r="L33" s="300"/>
      <c r="M33" s="300"/>
      <c r="N33" s="300"/>
      <c r="O33" s="300"/>
      <c r="P33" s="300"/>
      <c r="Q33" s="300"/>
      <c r="R33" s="300"/>
    </row>
    <row r="34" spans="2:18" ht="19.95" customHeight="1" x14ac:dyDescent="0.2">
      <c r="B34" s="175"/>
      <c r="F34" s="177"/>
      <c r="G34" s="302"/>
      <c r="H34" s="302"/>
      <c r="L34" s="300"/>
      <c r="M34" s="300"/>
      <c r="N34" s="300"/>
      <c r="O34" s="300"/>
      <c r="P34" s="300"/>
      <c r="Q34" s="300"/>
      <c r="R34" s="300"/>
    </row>
    <row r="35" spans="2:18" ht="19.95" customHeight="1" x14ac:dyDescent="0.2">
      <c r="B35" s="147" t="s">
        <v>221</v>
      </c>
      <c r="C35" s="167"/>
      <c r="D35" s="1304" t="s">
        <v>710</v>
      </c>
      <c r="E35" s="1304"/>
      <c r="F35" s="1304"/>
      <c r="G35" s="1304"/>
      <c r="H35" s="1304"/>
      <c r="I35" s="1304"/>
      <c r="J35" s="1304"/>
      <c r="L35" s="300"/>
      <c r="M35" s="300"/>
      <c r="N35" s="300"/>
      <c r="O35" s="300"/>
      <c r="P35" s="300"/>
      <c r="Q35" s="300"/>
      <c r="R35" s="300"/>
    </row>
    <row r="36" spans="2:18" ht="19.95" customHeight="1" x14ac:dyDescent="0.2">
      <c r="C36" s="167"/>
      <c r="D36" s="1304" t="s">
        <v>711</v>
      </c>
      <c r="E36" s="1304"/>
      <c r="F36" s="1304"/>
      <c r="G36" s="1304"/>
      <c r="H36" s="1304"/>
      <c r="I36" s="1304"/>
      <c r="J36" s="1304"/>
      <c r="L36" s="300"/>
      <c r="M36" s="300"/>
      <c r="N36" s="300"/>
      <c r="O36" s="300"/>
      <c r="P36" s="300"/>
      <c r="Q36" s="300"/>
      <c r="R36" s="300"/>
    </row>
    <row r="37" spans="2:18" ht="19.95" customHeight="1" x14ac:dyDescent="0.2">
      <c r="C37" s="167"/>
      <c r="D37" s="279"/>
      <c r="E37" s="279"/>
      <c r="F37" s="279"/>
      <c r="G37" s="279"/>
      <c r="H37" s="279"/>
      <c r="I37" s="279"/>
      <c r="J37" s="279"/>
      <c r="L37" s="300"/>
      <c r="M37" s="300"/>
      <c r="N37" s="300"/>
      <c r="O37" s="300"/>
      <c r="P37" s="300"/>
      <c r="Q37" s="300"/>
      <c r="R37" s="300"/>
    </row>
    <row r="38" spans="2:18" ht="19.95" customHeight="1" x14ac:dyDescent="0.2">
      <c r="B38" s="147" t="s">
        <v>222</v>
      </c>
      <c r="E38" s="147" t="s">
        <v>223</v>
      </c>
      <c r="F38" s="177"/>
      <c r="G38" s="177"/>
      <c r="L38" s="300"/>
      <c r="M38" s="300"/>
      <c r="N38" s="300"/>
      <c r="O38" s="300"/>
      <c r="P38" s="300"/>
      <c r="Q38" s="300"/>
      <c r="R38" s="300"/>
    </row>
    <row r="39" spans="2:18" x14ac:dyDescent="0.2">
      <c r="F39" s="177"/>
      <c r="G39" s="177"/>
      <c r="L39" s="300"/>
      <c r="M39" s="300"/>
      <c r="N39" s="300"/>
      <c r="O39" s="300"/>
      <c r="P39" s="300"/>
      <c r="Q39" s="300"/>
      <c r="R39" s="300"/>
    </row>
    <row r="40" spans="2:18" x14ac:dyDescent="0.2">
      <c r="F40" s="177"/>
      <c r="G40" s="177"/>
      <c r="L40" s="300"/>
      <c r="M40" s="300"/>
      <c r="N40" s="300"/>
      <c r="O40" s="300"/>
      <c r="P40" s="300"/>
      <c r="Q40" s="300"/>
      <c r="R40" s="300"/>
    </row>
    <row r="41" spans="2:18" ht="14.25" customHeight="1" x14ac:dyDescent="0.2">
      <c r="L41" s="300"/>
      <c r="M41" s="300"/>
      <c r="N41" s="300"/>
      <c r="O41" s="300"/>
      <c r="P41" s="300"/>
      <c r="Q41" s="300"/>
      <c r="R41" s="300"/>
    </row>
    <row r="42" spans="2:18" x14ac:dyDescent="0.2">
      <c r="L42" s="300"/>
      <c r="M42" s="300"/>
      <c r="N42" s="300"/>
      <c r="O42" s="300"/>
      <c r="P42" s="300"/>
      <c r="Q42" s="300"/>
      <c r="R42" s="300"/>
    </row>
    <row r="43" spans="2:18" x14ac:dyDescent="0.2">
      <c r="L43" s="300"/>
      <c r="M43" s="300"/>
      <c r="N43" s="300"/>
      <c r="O43" s="300"/>
      <c r="P43" s="300"/>
      <c r="Q43" s="300"/>
      <c r="R43" s="300"/>
    </row>
    <row r="44" spans="2:18" x14ac:dyDescent="0.2">
      <c r="L44" s="300"/>
      <c r="M44" s="300"/>
      <c r="N44" s="300"/>
      <c r="O44" s="300"/>
      <c r="P44" s="300"/>
      <c r="Q44" s="300"/>
      <c r="R44" s="300"/>
    </row>
    <row r="45" spans="2:18" x14ac:dyDescent="0.2">
      <c r="L45" s="300"/>
      <c r="M45" s="300"/>
      <c r="N45" s="300"/>
      <c r="O45" s="300"/>
      <c r="P45" s="300"/>
      <c r="Q45" s="300"/>
      <c r="R45" s="300"/>
    </row>
    <row r="46" spans="2:18" x14ac:dyDescent="0.2">
      <c r="C46" s="167"/>
      <c r="D46" s="167"/>
      <c r="E46" s="167"/>
      <c r="F46" s="167"/>
      <c r="G46" s="167"/>
      <c r="H46" s="167"/>
      <c r="I46" s="167"/>
      <c r="J46" s="167"/>
      <c r="L46" s="300"/>
      <c r="M46" s="300"/>
      <c r="N46" s="300"/>
      <c r="O46" s="300"/>
      <c r="P46" s="300"/>
      <c r="Q46" s="300"/>
      <c r="R46" s="300"/>
    </row>
    <row r="47" spans="2:18" x14ac:dyDescent="0.2">
      <c r="C47" s="167"/>
      <c r="D47" s="167"/>
      <c r="E47" s="167"/>
      <c r="F47" s="167"/>
      <c r="G47" s="167"/>
      <c r="H47" s="167"/>
      <c r="I47" s="167"/>
      <c r="J47" s="167"/>
      <c r="L47" s="300"/>
      <c r="M47" s="300"/>
      <c r="N47" s="300"/>
      <c r="O47" s="300"/>
      <c r="P47" s="300"/>
      <c r="Q47" s="300"/>
      <c r="R47" s="300"/>
    </row>
    <row r="48" spans="2:18" x14ac:dyDescent="0.2">
      <c r="C48" s="167"/>
      <c r="D48" s="167"/>
      <c r="E48" s="167"/>
      <c r="F48" s="167"/>
      <c r="G48" s="167"/>
      <c r="H48" s="167"/>
      <c r="I48" s="167"/>
      <c r="J48" s="167"/>
      <c r="L48" s="300"/>
      <c r="M48" s="300"/>
      <c r="N48" s="300"/>
      <c r="O48" s="300"/>
      <c r="P48" s="300"/>
      <c r="Q48" s="300"/>
      <c r="R48" s="300"/>
    </row>
    <row r="49" spans="1:18" x14ac:dyDescent="0.2">
      <c r="C49" s="167"/>
      <c r="D49" s="167"/>
      <c r="E49" s="167"/>
      <c r="F49" s="167"/>
      <c r="G49" s="167"/>
      <c r="H49" s="167"/>
      <c r="I49" s="167"/>
      <c r="J49" s="167"/>
      <c r="L49" s="300"/>
      <c r="M49" s="300"/>
      <c r="N49" s="300"/>
      <c r="O49" s="300"/>
      <c r="P49" s="300"/>
      <c r="Q49" s="300"/>
      <c r="R49" s="300"/>
    </row>
    <row r="50" spans="1:18" x14ac:dyDescent="0.2">
      <c r="C50" s="167"/>
      <c r="D50" s="167"/>
      <c r="E50" s="167"/>
      <c r="F50" s="167"/>
      <c r="G50" s="167"/>
      <c r="H50" s="167"/>
      <c r="I50" s="167"/>
      <c r="J50" s="167"/>
      <c r="L50" s="300"/>
      <c r="M50" s="300"/>
      <c r="N50" s="300"/>
      <c r="O50" s="300"/>
      <c r="P50" s="300"/>
      <c r="Q50" s="300"/>
      <c r="R50" s="300"/>
    </row>
    <row r="51" spans="1:18" x14ac:dyDescent="0.2">
      <c r="L51" s="300"/>
      <c r="M51" s="300"/>
      <c r="N51" s="300"/>
      <c r="O51" s="300"/>
      <c r="P51" s="300"/>
      <c r="Q51" s="300"/>
      <c r="R51" s="300"/>
    </row>
    <row r="52" spans="1:18" x14ac:dyDescent="0.2">
      <c r="L52" s="300"/>
      <c r="M52" s="300"/>
      <c r="N52" s="300"/>
      <c r="O52" s="300"/>
      <c r="P52" s="300"/>
      <c r="Q52" s="300"/>
      <c r="R52" s="300"/>
    </row>
    <row r="53" spans="1:18" x14ac:dyDescent="0.2">
      <c r="L53" s="300"/>
      <c r="M53" s="300"/>
      <c r="N53" s="300"/>
      <c r="O53" s="300"/>
      <c r="P53" s="300"/>
      <c r="Q53" s="300"/>
      <c r="R53" s="300"/>
    </row>
    <row r="54" spans="1:18" x14ac:dyDescent="0.2">
      <c r="L54" s="300"/>
      <c r="M54" s="300"/>
      <c r="N54" s="300"/>
      <c r="O54" s="300"/>
      <c r="P54" s="300"/>
      <c r="Q54" s="300"/>
      <c r="R54" s="300"/>
    </row>
    <row r="55" spans="1:18" x14ac:dyDescent="0.2">
      <c r="L55" s="300"/>
      <c r="M55" s="300"/>
      <c r="N55" s="300"/>
      <c r="O55" s="300"/>
      <c r="P55" s="300"/>
      <c r="Q55" s="300"/>
      <c r="R55" s="300"/>
    </row>
    <row r="56" spans="1:18" x14ac:dyDescent="0.2">
      <c r="L56" s="300"/>
      <c r="M56" s="300"/>
      <c r="N56" s="300"/>
      <c r="O56" s="300"/>
      <c r="P56" s="300"/>
      <c r="Q56" s="300"/>
      <c r="R56" s="300"/>
    </row>
    <row r="57" spans="1:18" x14ac:dyDescent="0.2">
      <c r="L57" s="300"/>
      <c r="M57" s="300"/>
      <c r="N57" s="300"/>
      <c r="O57" s="300"/>
      <c r="P57" s="300"/>
      <c r="Q57" s="300"/>
      <c r="R57" s="300"/>
    </row>
    <row r="58" spans="1:18" x14ac:dyDescent="0.2">
      <c r="L58" s="300"/>
      <c r="M58" s="300"/>
      <c r="N58" s="300"/>
      <c r="O58" s="300"/>
      <c r="P58" s="300"/>
      <c r="Q58" s="300"/>
      <c r="R58" s="300"/>
    </row>
    <row r="59" spans="1:18" x14ac:dyDescent="0.2">
      <c r="L59" s="300"/>
      <c r="M59" s="300"/>
      <c r="N59" s="300"/>
      <c r="O59" s="300"/>
      <c r="P59" s="300"/>
      <c r="Q59" s="300"/>
      <c r="R59" s="300"/>
    </row>
    <row r="60" spans="1:18" x14ac:dyDescent="0.2">
      <c r="A60" s="300"/>
      <c r="B60" s="172"/>
      <c r="C60" s="172"/>
      <c r="D60" s="172"/>
      <c r="E60" s="172"/>
      <c r="F60" s="172"/>
      <c r="G60" s="172"/>
      <c r="H60" s="172"/>
      <c r="I60" s="172"/>
      <c r="J60" s="172"/>
      <c r="K60" s="172"/>
      <c r="L60" s="300"/>
      <c r="M60" s="300"/>
      <c r="N60" s="300"/>
      <c r="O60" s="300"/>
      <c r="P60" s="300"/>
      <c r="Q60" s="300"/>
      <c r="R60" s="300"/>
    </row>
    <row r="61" spans="1:18" x14ac:dyDescent="0.2">
      <c r="A61" s="300"/>
      <c r="B61" s="172"/>
      <c r="C61" s="172"/>
      <c r="D61" s="172"/>
      <c r="E61" s="172"/>
      <c r="F61" s="172"/>
      <c r="G61" s="172"/>
      <c r="H61" s="172"/>
      <c r="I61" s="1300" t="s">
        <v>104</v>
      </c>
      <c r="J61" s="1300"/>
      <c r="K61" s="1300"/>
      <c r="L61" s="300"/>
      <c r="M61" s="300"/>
      <c r="N61" s="300"/>
      <c r="O61" s="300"/>
      <c r="P61" s="300"/>
      <c r="Q61" s="300"/>
      <c r="R61" s="300"/>
    </row>
    <row r="62" spans="1:18" x14ac:dyDescent="0.2">
      <c r="A62" s="300"/>
      <c r="B62" s="172"/>
      <c r="C62" s="172"/>
      <c r="D62" s="172"/>
      <c r="E62" s="172"/>
      <c r="F62" s="172"/>
      <c r="G62" s="172"/>
      <c r="H62" s="172"/>
      <c r="I62" s="172"/>
      <c r="J62" s="172"/>
      <c r="K62" s="172"/>
      <c r="L62" s="300"/>
      <c r="M62" s="300"/>
      <c r="N62" s="300"/>
      <c r="O62" s="300"/>
      <c r="P62" s="300"/>
      <c r="Q62" s="300"/>
      <c r="R62" s="300"/>
    </row>
    <row r="63" spans="1:18" x14ac:dyDescent="0.2">
      <c r="A63" s="300"/>
      <c r="B63" s="172"/>
      <c r="C63" s="172"/>
      <c r="D63" s="172"/>
      <c r="E63" s="172"/>
      <c r="F63" s="172"/>
      <c r="G63" s="172"/>
      <c r="H63" s="172"/>
      <c r="I63" s="1300" t="s">
        <v>105</v>
      </c>
      <c r="J63" s="1300"/>
      <c r="K63" s="1300"/>
      <c r="L63" s="300"/>
      <c r="M63" s="300"/>
      <c r="N63" s="300"/>
      <c r="O63" s="300"/>
      <c r="P63" s="300"/>
      <c r="Q63" s="300"/>
      <c r="R63" s="300"/>
    </row>
    <row r="64" spans="1:18" x14ac:dyDescent="0.2">
      <c r="A64" s="300"/>
      <c r="B64" s="300"/>
      <c r="C64" s="300"/>
      <c r="D64" s="300"/>
      <c r="E64" s="300"/>
      <c r="F64" s="300"/>
      <c r="G64" s="300"/>
      <c r="H64" s="300"/>
      <c r="I64" s="300"/>
      <c r="J64" s="300"/>
      <c r="K64" s="300"/>
      <c r="L64" s="300"/>
      <c r="M64" s="300"/>
      <c r="N64" s="300"/>
      <c r="O64" s="300"/>
      <c r="P64" s="300"/>
      <c r="Q64" s="300"/>
      <c r="R64" s="300"/>
    </row>
    <row r="65" spans="1:18" x14ac:dyDescent="0.2">
      <c r="A65" s="300"/>
      <c r="B65" s="300"/>
      <c r="C65" s="300"/>
      <c r="D65" s="300"/>
      <c r="E65" s="300"/>
      <c r="F65" s="300"/>
      <c r="G65" s="300"/>
      <c r="H65" s="300"/>
      <c r="I65" s="300"/>
      <c r="J65" s="300"/>
      <c r="K65" s="300"/>
      <c r="L65" s="300"/>
      <c r="M65" s="300"/>
      <c r="N65" s="300"/>
      <c r="O65" s="300"/>
      <c r="P65" s="300"/>
      <c r="Q65" s="300"/>
      <c r="R65" s="300"/>
    </row>
    <row r="66" spans="1:18" x14ac:dyDescent="0.2">
      <c r="A66" s="300"/>
      <c r="B66" s="300"/>
      <c r="C66" s="300"/>
      <c r="D66" s="300"/>
      <c r="E66" s="300"/>
      <c r="F66" s="300"/>
      <c r="G66" s="300"/>
      <c r="H66" s="300"/>
      <c r="I66" s="300"/>
      <c r="J66" s="300"/>
      <c r="K66" s="300"/>
      <c r="L66" s="300"/>
      <c r="M66" s="300"/>
      <c r="N66" s="300"/>
      <c r="O66" s="300"/>
      <c r="P66" s="300"/>
      <c r="Q66" s="300"/>
      <c r="R66" s="300"/>
    </row>
    <row r="67" spans="1:18" x14ac:dyDescent="0.2">
      <c r="A67" s="300"/>
      <c r="B67" s="300"/>
      <c r="C67" s="300"/>
      <c r="D67" s="300"/>
      <c r="E67" s="300"/>
      <c r="F67" s="300"/>
      <c r="G67" s="300"/>
      <c r="H67" s="300"/>
      <c r="I67" s="300"/>
      <c r="J67" s="300"/>
      <c r="K67" s="300"/>
      <c r="L67" s="300"/>
      <c r="M67" s="300"/>
      <c r="N67" s="300"/>
      <c r="O67" s="300"/>
      <c r="P67" s="300"/>
      <c r="Q67" s="300"/>
      <c r="R67" s="300"/>
    </row>
    <row r="68" spans="1:18" x14ac:dyDescent="0.2">
      <c r="A68" s="300"/>
      <c r="B68" s="300"/>
      <c r="C68" s="300"/>
      <c r="D68" s="300"/>
      <c r="E68" s="300"/>
      <c r="F68" s="300"/>
      <c r="G68" s="300"/>
      <c r="H68" s="300"/>
      <c r="I68" s="300"/>
      <c r="J68" s="300"/>
      <c r="K68" s="300"/>
      <c r="L68" s="300"/>
      <c r="M68" s="300"/>
      <c r="N68" s="300"/>
      <c r="O68" s="300"/>
      <c r="P68" s="300"/>
      <c r="Q68" s="300"/>
      <c r="R68" s="300"/>
    </row>
    <row r="69" spans="1:18" x14ac:dyDescent="0.2">
      <c r="A69" s="300"/>
      <c r="B69" s="300"/>
      <c r="C69" s="300"/>
      <c r="D69" s="300"/>
      <c r="E69" s="300"/>
      <c r="F69" s="300"/>
      <c r="G69" s="300"/>
      <c r="H69" s="300"/>
      <c r="I69" s="300"/>
      <c r="J69" s="300"/>
      <c r="K69" s="300"/>
      <c r="L69" s="300"/>
      <c r="M69" s="300"/>
      <c r="N69" s="300"/>
      <c r="O69" s="300"/>
      <c r="P69" s="300"/>
      <c r="Q69" s="300"/>
      <c r="R69" s="300"/>
    </row>
    <row r="70" spans="1:18" x14ac:dyDescent="0.2">
      <c r="A70" s="300"/>
      <c r="B70" s="300"/>
      <c r="C70" s="300"/>
      <c r="D70" s="300"/>
      <c r="E70" s="300"/>
      <c r="F70" s="300"/>
      <c r="G70" s="300"/>
      <c r="H70" s="300"/>
      <c r="I70" s="300"/>
      <c r="J70" s="300"/>
      <c r="K70" s="300"/>
      <c r="L70" s="300"/>
      <c r="M70" s="300"/>
      <c r="N70" s="300"/>
      <c r="O70" s="300"/>
      <c r="P70" s="300"/>
      <c r="Q70" s="300"/>
      <c r="R70" s="300"/>
    </row>
    <row r="71" spans="1:18" x14ac:dyDescent="0.2">
      <c r="A71" s="300"/>
      <c r="B71" s="300"/>
      <c r="C71" s="300"/>
      <c r="D71" s="300"/>
      <c r="E71" s="300"/>
      <c r="F71" s="300"/>
      <c r="G71" s="300"/>
      <c r="H71" s="300"/>
      <c r="I71" s="300"/>
      <c r="J71" s="300"/>
      <c r="K71" s="300"/>
      <c r="L71" s="300"/>
      <c r="M71" s="300"/>
      <c r="N71" s="300"/>
      <c r="O71" s="300"/>
      <c r="P71" s="300"/>
      <c r="Q71" s="300"/>
      <c r="R71" s="300"/>
    </row>
    <row r="72" spans="1:18" x14ac:dyDescent="0.2">
      <c r="A72" s="300"/>
      <c r="B72" s="300"/>
      <c r="C72" s="300"/>
      <c r="D72" s="300"/>
      <c r="E72" s="300"/>
      <c r="F72" s="300"/>
      <c r="G72" s="300"/>
      <c r="H72" s="300"/>
      <c r="I72" s="300"/>
      <c r="J72" s="300"/>
      <c r="K72" s="300"/>
      <c r="L72" s="300"/>
      <c r="M72" s="300"/>
      <c r="N72" s="300"/>
      <c r="O72" s="300"/>
      <c r="P72" s="300"/>
      <c r="Q72" s="300"/>
      <c r="R72" s="300"/>
    </row>
    <row r="73" spans="1:18" x14ac:dyDescent="0.2">
      <c r="A73" s="300"/>
      <c r="B73" s="300"/>
      <c r="C73" s="300"/>
      <c r="D73" s="300"/>
      <c r="E73" s="300"/>
      <c r="F73" s="300"/>
      <c r="G73" s="300"/>
      <c r="H73" s="300"/>
      <c r="I73" s="300"/>
      <c r="J73" s="300"/>
      <c r="K73" s="300"/>
      <c r="L73" s="300"/>
      <c r="M73" s="300"/>
      <c r="N73" s="300"/>
      <c r="O73" s="300"/>
      <c r="P73" s="300"/>
      <c r="Q73" s="300"/>
      <c r="R73" s="300"/>
    </row>
    <row r="74" spans="1:18" x14ac:dyDescent="0.2">
      <c r="A74" s="300"/>
      <c r="B74" s="300"/>
      <c r="C74" s="300"/>
      <c r="D74" s="300"/>
      <c r="E74" s="300"/>
      <c r="F74" s="300"/>
      <c r="G74" s="300"/>
      <c r="H74" s="300"/>
      <c r="I74" s="300"/>
      <c r="J74" s="300"/>
      <c r="K74" s="300"/>
      <c r="L74" s="300"/>
      <c r="M74" s="300"/>
      <c r="N74" s="300"/>
      <c r="O74" s="300"/>
      <c r="P74" s="300"/>
      <c r="Q74" s="300"/>
      <c r="R74" s="300"/>
    </row>
    <row r="75" spans="1:18" x14ac:dyDescent="0.2">
      <c r="A75" s="300"/>
      <c r="B75" s="300"/>
      <c r="C75" s="300"/>
      <c r="D75" s="300"/>
      <c r="E75" s="300"/>
      <c r="F75" s="300"/>
      <c r="G75" s="300"/>
      <c r="H75" s="300"/>
      <c r="I75" s="300"/>
      <c r="J75" s="300"/>
      <c r="K75" s="300"/>
      <c r="L75" s="300"/>
      <c r="M75" s="300"/>
      <c r="N75" s="300"/>
      <c r="O75" s="300"/>
      <c r="P75" s="300"/>
      <c r="Q75" s="300"/>
      <c r="R75" s="300"/>
    </row>
    <row r="76" spans="1:18" x14ac:dyDescent="0.2">
      <c r="A76" s="300"/>
      <c r="B76" s="300"/>
      <c r="C76" s="300"/>
      <c r="D76" s="300"/>
      <c r="E76" s="300"/>
      <c r="F76" s="300"/>
      <c r="G76" s="300"/>
      <c r="H76" s="300"/>
      <c r="I76" s="300"/>
      <c r="J76" s="300"/>
      <c r="K76" s="300"/>
      <c r="L76" s="300"/>
      <c r="M76" s="300"/>
      <c r="N76" s="300"/>
      <c r="O76" s="300"/>
      <c r="P76" s="300"/>
      <c r="Q76" s="300"/>
      <c r="R76" s="300"/>
    </row>
    <row r="77" spans="1:18" x14ac:dyDescent="0.2">
      <c r="A77" s="300"/>
      <c r="B77" s="300"/>
      <c r="C77" s="300"/>
      <c r="D77" s="300"/>
      <c r="E77" s="300"/>
      <c r="F77" s="300"/>
      <c r="G77" s="300"/>
      <c r="H77" s="300"/>
      <c r="I77" s="300"/>
      <c r="J77" s="300"/>
      <c r="K77" s="300"/>
      <c r="L77" s="300"/>
      <c r="M77" s="300"/>
      <c r="N77" s="300"/>
      <c r="O77" s="300"/>
      <c r="P77" s="300"/>
      <c r="Q77" s="300"/>
      <c r="R77" s="300"/>
    </row>
    <row r="78" spans="1:18" x14ac:dyDescent="0.2">
      <c r="A78" s="300"/>
      <c r="B78" s="300"/>
      <c r="C78" s="300"/>
      <c r="D78" s="300"/>
      <c r="E78" s="300"/>
      <c r="F78" s="300"/>
      <c r="G78" s="300"/>
      <c r="H78" s="300"/>
      <c r="I78" s="300"/>
      <c r="J78" s="300"/>
      <c r="K78" s="300"/>
      <c r="L78" s="300"/>
      <c r="M78" s="300"/>
      <c r="N78" s="300"/>
      <c r="O78" s="300"/>
      <c r="P78" s="300"/>
      <c r="Q78" s="300"/>
      <c r="R78" s="300"/>
    </row>
    <row r="79" spans="1:18" x14ac:dyDescent="0.2">
      <c r="A79" s="300"/>
      <c r="B79" s="300"/>
      <c r="C79" s="300"/>
      <c r="D79" s="300"/>
      <c r="E79" s="300"/>
      <c r="F79" s="300"/>
      <c r="G79" s="300"/>
      <c r="H79" s="300"/>
      <c r="I79" s="300"/>
      <c r="J79" s="300"/>
      <c r="K79" s="300"/>
      <c r="L79" s="300"/>
      <c r="M79" s="300"/>
      <c r="N79" s="300"/>
      <c r="O79" s="300"/>
      <c r="P79" s="300"/>
      <c r="Q79" s="300"/>
      <c r="R79" s="300"/>
    </row>
    <row r="80" spans="1:18" x14ac:dyDescent="0.2">
      <c r="A80" s="300"/>
      <c r="B80" s="300"/>
      <c r="C80" s="300"/>
      <c r="D80" s="300"/>
      <c r="E80" s="300"/>
      <c r="F80" s="300"/>
      <c r="G80" s="300"/>
      <c r="H80" s="300"/>
      <c r="I80" s="300"/>
      <c r="J80" s="300"/>
      <c r="K80" s="300"/>
      <c r="L80" s="300"/>
      <c r="M80" s="300"/>
      <c r="N80" s="300"/>
      <c r="O80" s="300"/>
      <c r="P80" s="300"/>
      <c r="Q80" s="300"/>
      <c r="R80" s="300"/>
    </row>
    <row r="81" spans="1:18" x14ac:dyDescent="0.2">
      <c r="A81" s="300"/>
      <c r="B81" s="300"/>
      <c r="C81" s="300"/>
      <c r="D81" s="300"/>
      <c r="E81" s="300"/>
      <c r="F81" s="300"/>
      <c r="G81" s="300"/>
      <c r="H81" s="300"/>
      <c r="I81" s="300"/>
      <c r="J81" s="300"/>
      <c r="K81" s="300"/>
      <c r="L81" s="300"/>
      <c r="M81" s="300"/>
      <c r="N81" s="300"/>
      <c r="O81" s="300"/>
      <c r="P81" s="300"/>
      <c r="Q81" s="300"/>
      <c r="R81" s="300"/>
    </row>
    <row r="82" spans="1:18" x14ac:dyDescent="0.2">
      <c r="A82" s="300"/>
      <c r="B82" s="300"/>
      <c r="C82" s="300"/>
      <c r="D82" s="300"/>
      <c r="E82" s="300"/>
      <c r="F82" s="300"/>
      <c r="G82" s="300"/>
      <c r="H82" s="300"/>
      <c r="I82" s="300"/>
      <c r="J82" s="300"/>
      <c r="K82" s="300"/>
      <c r="L82" s="300"/>
      <c r="M82" s="300"/>
      <c r="N82" s="300"/>
      <c r="O82" s="300"/>
      <c r="P82" s="300"/>
      <c r="Q82" s="300"/>
      <c r="R82" s="300"/>
    </row>
    <row r="83" spans="1:18" x14ac:dyDescent="0.2">
      <c r="A83" s="300"/>
      <c r="B83" s="300"/>
      <c r="C83" s="300"/>
      <c r="D83" s="300"/>
      <c r="E83" s="300"/>
      <c r="F83" s="300"/>
      <c r="G83" s="300"/>
      <c r="H83" s="300"/>
      <c r="I83" s="300"/>
      <c r="J83" s="300"/>
      <c r="K83" s="300"/>
      <c r="L83" s="300"/>
      <c r="M83" s="300"/>
      <c r="N83" s="300"/>
      <c r="O83" s="300"/>
      <c r="P83" s="300"/>
      <c r="Q83" s="300"/>
      <c r="R83" s="300"/>
    </row>
    <row r="84" spans="1:18" x14ac:dyDescent="0.2">
      <c r="A84" s="300"/>
      <c r="B84" s="300"/>
      <c r="C84" s="300"/>
      <c r="D84" s="300"/>
      <c r="E84" s="300"/>
      <c r="F84" s="300"/>
      <c r="G84" s="300"/>
      <c r="H84" s="300"/>
      <c r="I84" s="300"/>
      <c r="J84" s="300"/>
      <c r="K84" s="300"/>
      <c r="L84" s="300"/>
      <c r="M84" s="300"/>
      <c r="N84" s="300"/>
      <c r="O84" s="300"/>
      <c r="P84" s="300"/>
      <c r="Q84" s="300"/>
      <c r="R84" s="300"/>
    </row>
    <row r="85" spans="1:18" x14ac:dyDescent="0.2">
      <c r="A85" s="300"/>
      <c r="B85" s="300"/>
      <c r="C85" s="300"/>
      <c r="D85" s="300"/>
      <c r="E85" s="300"/>
      <c r="F85" s="300"/>
      <c r="G85" s="300"/>
      <c r="H85" s="300"/>
      <c r="I85" s="300"/>
      <c r="J85" s="300"/>
      <c r="K85" s="300"/>
      <c r="L85" s="300"/>
      <c r="M85" s="300"/>
      <c r="N85" s="300"/>
      <c r="O85" s="300"/>
      <c r="P85" s="300"/>
      <c r="Q85" s="300"/>
      <c r="R85" s="300"/>
    </row>
    <row r="86" spans="1:18" x14ac:dyDescent="0.2">
      <c r="A86" s="300"/>
      <c r="B86" s="300"/>
      <c r="C86" s="300"/>
      <c r="D86" s="300"/>
      <c r="E86" s="300"/>
      <c r="F86" s="300"/>
      <c r="G86" s="300"/>
      <c r="H86" s="300"/>
      <c r="I86" s="300"/>
      <c r="J86" s="300"/>
      <c r="K86" s="300"/>
      <c r="L86" s="300"/>
      <c r="M86" s="300"/>
      <c r="N86" s="300"/>
      <c r="O86" s="300"/>
      <c r="P86" s="300"/>
      <c r="Q86" s="300"/>
      <c r="R86" s="300"/>
    </row>
    <row r="87" spans="1:18" x14ac:dyDescent="0.2">
      <c r="A87" s="300"/>
      <c r="B87" s="300"/>
      <c r="C87" s="300"/>
      <c r="D87" s="300"/>
      <c r="E87" s="300"/>
      <c r="F87" s="300"/>
      <c r="G87" s="300"/>
      <c r="H87" s="300"/>
      <c r="I87" s="300"/>
      <c r="J87" s="300"/>
      <c r="K87" s="300"/>
      <c r="L87" s="300"/>
      <c r="M87" s="300"/>
      <c r="N87" s="300"/>
      <c r="O87" s="300"/>
      <c r="P87" s="300"/>
      <c r="Q87" s="300"/>
      <c r="R87" s="300"/>
    </row>
    <row r="88" spans="1:18" x14ac:dyDescent="0.2">
      <c r="A88" s="300"/>
      <c r="B88" s="300"/>
      <c r="C88" s="300"/>
      <c r="D88" s="300"/>
      <c r="E88" s="300"/>
      <c r="F88" s="300"/>
      <c r="G88" s="300"/>
      <c r="H88" s="300"/>
      <c r="I88" s="300"/>
      <c r="J88" s="300"/>
      <c r="K88" s="300"/>
      <c r="L88" s="300"/>
      <c r="M88" s="300"/>
      <c r="N88" s="300"/>
      <c r="O88" s="300"/>
      <c r="P88" s="300"/>
      <c r="Q88" s="300"/>
      <c r="R88" s="300"/>
    </row>
    <row r="89" spans="1:18" x14ac:dyDescent="0.2">
      <c r="A89" s="300"/>
      <c r="B89" s="300"/>
      <c r="C89" s="300"/>
      <c r="D89" s="300"/>
      <c r="E89" s="300"/>
      <c r="F89" s="300"/>
      <c r="G89" s="300"/>
      <c r="H89" s="300"/>
      <c r="I89" s="300"/>
      <c r="J89" s="300"/>
      <c r="K89" s="300"/>
      <c r="L89" s="300"/>
      <c r="M89" s="300"/>
      <c r="N89" s="300"/>
      <c r="O89" s="300"/>
      <c r="P89" s="300"/>
      <c r="Q89" s="300"/>
      <c r="R89" s="300"/>
    </row>
    <row r="90" spans="1:18" x14ac:dyDescent="0.2">
      <c r="A90" s="300"/>
      <c r="B90" s="300"/>
      <c r="C90" s="300"/>
      <c r="D90" s="300"/>
      <c r="E90" s="300"/>
      <c r="F90" s="300"/>
      <c r="G90" s="300"/>
      <c r="H90" s="300"/>
      <c r="I90" s="300"/>
      <c r="J90" s="300"/>
      <c r="K90" s="300"/>
      <c r="L90" s="300"/>
      <c r="M90" s="300"/>
      <c r="N90" s="300"/>
      <c r="O90" s="300"/>
      <c r="P90" s="300"/>
      <c r="Q90" s="300"/>
      <c r="R90" s="300"/>
    </row>
    <row r="91" spans="1:18" x14ac:dyDescent="0.2">
      <c r="A91" s="300"/>
      <c r="B91" s="300"/>
      <c r="C91" s="300"/>
      <c r="D91" s="300"/>
      <c r="E91" s="300"/>
      <c r="F91" s="300"/>
      <c r="G91" s="300"/>
      <c r="H91" s="300"/>
      <c r="I91" s="300"/>
      <c r="J91" s="300"/>
      <c r="K91" s="300"/>
      <c r="L91" s="300"/>
      <c r="M91" s="300"/>
      <c r="N91" s="300"/>
      <c r="O91" s="300"/>
      <c r="P91" s="300"/>
      <c r="Q91" s="300"/>
      <c r="R91" s="300"/>
    </row>
    <row r="92" spans="1:18" x14ac:dyDescent="0.2">
      <c r="A92" s="300"/>
      <c r="B92" s="300"/>
      <c r="C92" s="300"/>
      <c r="D92" s="300"/>
      <c r="E92" s="300"/>
      <c r="F92" s="300"/>
      <c r="G92" s="300"/>
      <c r="H92" s="300"/>
      <c r="I92" s="300"/>
      <c r="J92" s="300"/>
      <c r="K92" s="300"/>
      <c r="L92" s="300"/>
      <c r="M92" s="300"/>
      <c r="N92" s="300"/>
      <c r="O92" s="300"/>
      <c r="P92" s="300"/>
      <c r="Q92" s="300"/>
      <c r="R92" s="300"/>
    </row>
    <row r="93" spans="1:18" x14ac:dyDescent="0.2">
      <c r="A93" s="300"/>
      <c r="B93" s="300"/>
      <c r="C93" s="300"/>
      <c r="D93" s="300"/>
      <c r="E93" s="300"/>
      <c r="F93" s="300"/>
      <c r="G93" s="300"/>
      <c r="H93" s="300"/>
      <c r="I93" s="300"/>
      <c r="J93" s="300"/>
      <c r="K93" s="300"/>
      <c r="L93" s="300"/>
      <c r="M93" s="300"/>
      <c r="N93" s="300"/>
      <c r="O93" s="300"/>
      <c r="P93" s="300"/>
      <c r="Q93" s="300"/>
      <c r="R93" s="300"/>
    </row>
    <row r="94" spans="1:18" x14ac:dyDescent="0.2">
      <c r="A94" s="300"/>
      <c r="B94" s="300"/>
      <c r="C94" s="300"/>
      <c r="D94" s="300"/>
      <c r="E94" s="300"/>
      <c r="F94" s="300"/>
      <c r="G94" s="300"/>
      <c r="H94" s="300"/>
      <c r="I94" s="300"/>
      <c r="J94" s="300"/>
      <c r="K94" s="300"/>
      <c r="L94" s="300"/>
      <c r="M94" s="300"/>
      <c r="N94" s="300"/>
      <c r="O94" s="300"/>
      <c r="P94" s="300"/>
      <c r="Q94" s="300"/>
      <c r="R94" s="300"/>
    </row>
    <row r="95" spans="1:18" x14ac:dyDescent="0.2">
      <c r="A95" s="300"/>
      <c r="B95" s="300"/>
      <c r="C95" s="300"/>
      <c r="D95" s="300"/>
      <c r="E95" s="300"/>
      <c r="F95" s="300"/>
      <c r="G95" s="300"/>
      <c r="H95" s="300"/>
      <c r="I95" s="300"/>
      <c r="J95" s="300"/>
      <c r="K95" s="300"/>
      <c r="L95" s="300"/>
      <c r="M95" s="300"/>
      <c r="N95" s="300"/>
      <c r="O95" s="300"/>
      <c r="P95" s="300"/>
      <c r="Q95" s="300"/>
      <c r="R95" s="300"/>
    </row>
    <row r="96" spans="1:18" x14ac:dyDescent="0.2">
      <c r="A96" s="300"/>
      <c r="B96" s="300"/>
      <c r="C96" s="300"/>
      <c r="D96" s="300"/>
      <c r="E96" s="300"/>
      <c r="F96" s="300"/>
      <c r="G96" s="300"/>
      <c r="H96" s="300"/>
      <c r="I96" s="300"/>
      <c r="J96" s="300"/>
      <c r="K96" s="300"/>
      <c r="L96" s="300"/>
      <c r="M96" s="300"/>
      <c r="N96" s="300"/>
      <c r="O96" s="300"/>
      <c r="P96" s="300"/>
      <c r="Q96" s="300"/>
      <c r="R96" s="300"/>
    </row>
    <row r="97" spans="1:18" x14ac:dyDescent="0.2">
      <c r="A97" s="300"/>
      <c r="B97" s="300"/>
      <c r="C97" s="300"/>
      <c r="D97" s="300"/>
      <c r="E97" s="300"/>
      <c r="F97" s="300"/>
      <c r="G97" s="300"/>
      <c r="H97" s="300"/>
      <c r="I97" s="300"/>
      <c r="J97" s="300"/>
      <c r="K97" s="300"/>
      <c r="L97" s="300"/>
      <c r="M97" s="300"/>
      <c r="N97" s="300"/>
      <c r="O97" s="300"/>
      <c r="P97" s="300"/>
      <c r="Q97" s="300"/>
      <c r="R97" s="300"/>
    </row>
    <row r="98" spans="1:18" x14ac:dyDescent="0.2">
      <c r="A98" s="300"/>
      <c r="B98" s="300"/>
      <c r="C98" s="300"/>
      <c r="D98" s="300"/>
      <c r="E98" s="300"/>
      <c r="F98" s="300"/>
      <c r="G98" s="300"/>
      <c r="H98" s="300"/>
      <c r="I98" s="300"/>
      <c r="J98" s="300"/>
      <c r="K98" s="300"/>
      <c r="L98" s="300"/>
      <c r="M98" s="300"/>
      <c r="N98" s="300"/>
      <c r="O98" s="300"/>
      <c r="P98" s="300"/>
      <c r="Q98" s="300"/>
      <c r="R98" s="300"/>
    </row>
    <row r="99" spans="1:18" x14ac:dyDescent="0.2">
      <c r="A99" s="300"/>
      <c r="B99" s="300"/>
      <c r="C99" s="300"/>
      <c r="D99" s="300"/>
      <c r="E99" s="300"/>
      <c r="F99" s="300"/>
      <c r="G99" s="300"/>
      <c r="H99" s="300"/>
      <c r="I99" s="300"/>
      <c r="J99" s="300"/>
      <c r="K99" s="300"/>
      <c r="L99" s="300"/>
      <c r="M99" s="300"/>
      <c r="N99" s="300"/>
      <c r="O99" s="300"/>
      <c r="P99" s="300"/>
      <c r="Q99" s="300"/>
      <c r="R99" s="300"/>
    </row>
    <row r="100" spans="1:18" x14ac:dyDescent="0.2">
      <c r="A100" s="300"/>
      <c r="B100" s="300"/>
      <c r="C100" s="300"/>
      <c r="D100" s="300"/>
      <c r="E100" s="300"/>
      <c r="F100" s="300"/>
      <c r="G100" s="300"/>
      <c r="H100" s="300"/>
      <c r="I100" s="300"/>
      <c r="J100" s="300"/>
      <c r="K100" s="300"/>
      <c r="L100" s="300"/>
      <c r="M100" s="300"/>
      <c r="N100" s="300"/>
      <c r="O100" s="300"/>
      <c r="P100" s="300"/>
      <c r="Q100" s="300"/>
      <c r="R100" s="300"/>
    </row>
    <row r="101" spans="1:18" x14ac:dyDescent="0.2">
      <c r="A101" s="300"/>
      <c r="B101" s="300"/>
      <c r="C101" s="300"/>
      <c r="D101" s="300"/>
      <c r="E101" s="300"/>
      <c r="F101" s="300"/>
      <c r="G101" s="300"/>
      <c r="H101" s="300"/>
      <c r="I101" s="300"/>
      <c r="J101" s="300"/>
      <c r="K101" s="300"/>
      <c r="L101" s="300"/>
      <c r="M101" s="300"/>
      <c r="N101" s="300"/>
      <c r="O101" s="300"/>
      <c r="P101" s="300"/>
      <c r="Q101" s="300"/>
      <c r="R101" s="300"/>
    </row>
    <row r="102" spans="1:18" x14ac:dyDescent="0.2">
      <c r="A102" s="300"/>
      <c r="B102" s="300"/>
      <c r="C102" s="300"/>
      <c r="D102" s="300"/>
      <c r="E102" s="300"/>
      <c r="F102" s="300"/>
      <c r="G102" s="300"/>
      <c r="H102" s="300"/>
      <c r="I102" s="300"/>
      <c r="J102" s="300"/>
      <c r="K102" s="300"/>
      <c r="L102" s="300"/>
      <c r="M102" s="300"/>
      <c r="N102" s="300"/>
      <c r="O102" s="300"/>
      <c r="P102" s="300"/>
      <c r="Q102" s="300"/>
      <c r="R102" s="300"/>
    </row>
    <row r="103" spans="1:18" x14ac:dyDescent="0.2">
      <c r="A103" s="300"/>
      <c r="B103" s="300"/>
      <c r="C103" s="300"/>
      <c r="D103" s="300"/>
      <c r="E103" s="300"/>
      <c r="F103" s="300"/>
      <c r="G103" s="300"/>
      <c r="H103" s="300"/>
      <c r="I103" s="300"/>
      <c r="J103" s="300"/>
      <c r="K103" s="300"/>
      <c r="L103" s="300"/>
      <c r="M103" s="300"/>
      <c r="N103" s="300"/>
      <c r="O103" s="300"/>
      <c r="P103" s="300"/>
      <c r="Q103" s="300"/>
      <c r="R103" s="300"/>
    </row>
    <row r="104" spans="1:18" x14ac:dyDescent="0.2">
      <c r="A104" s="300"/>
      <c r="B104" s="300"/>
      <c r="C104" s="300"/>
      <c r="D104" s="300"/>
      <c r="E104" s="300"/>
      <c r="F104" s="300"/>
      <c r="G104" s="300"/>
      <c r="H104" s="300"/>
      <c r="I104" s="300"/>
      <c r="J104" s="300"/>
      <c r="K104" s="300"/>
      <c r="L104" s="300"/>
      <c r="M104" s="300"/>
      <c r="N104" s="300"/>
      <c r="O104" s="300"/>
      <c r="P104" s="300"/>
      <c r="Q104" s="300"/>
      <c r="R104" s="300"/>
    </row>
    <row r="105" spans="1:18" x14ac:dyDescent="0.2">
      <c r="A105" s="300"/>
      <c r="B105" s="300"/>
      <c r="C105" s="300"/>
      <c r="D105" s="300"/>
      <c r="E105" s="300"/>
      <c r="F105" s="300"/>
      <c r="G105" s="300"/>
      <c r="H105" s="300"/>
      <c r="I105" s="300"/>
      <c r="J105" s="300"/>
      <c r="K105" s="300"/>
      <c r="L105" s="300"/>
      <c r="M105" s="300"/>
      <c r="N105" s="300"/>
      <c r="O105" s="300"/>
      <c r="P105" s="300"/>
      <c r="Q105" s="300"/>
      <c r="R105" s="300"/>
    </row>
    <row r="106" spans="1:18" x14ac:dyDescent="0.2">
      <c r="A106" s="300"/>
      <c r="B106" s="300"/>
      <c r="C106" s="300"/>
      <c r="D106" s="300"/>
      <c r="E106" s="300"/>
      <c r="F106" s="300"/>
      <c r="G106" s="300"/>
      <c r="H106" s="300"/>
      <c r="I106" s="300"/>
      <c r="J106" s="300"/>
      <c r="K106" s="300"/>
      <c r="L106" s="300"/>
      <c r="M106" s="300"/>
      <c r="N106" s="300"/>
      <c r="O106" s="300"/>
      <c r="P106" s="300"/>
      <c r="Q106" s="300"/>
      <c r="R106" s="300"/>
    </row>
    <row r="107" spans="1:18" x14ac:dyDescent="0.2">
      <c r="A107" s="300"/>
      <c r="B107" s="300"/>
      <c r="C107" s="300"/>
      <c r="D107" s="300"/>
      <c r="E107" s="300"/>
      <c r="F107" s="300"/>
      <c r="G107" s="300"/>
      <c r="H107" s="300"/>
      <c r="I107" s="300"/>
      <c r="J107" s="300"/>
      <c r="K107" s="300"/>
      <c r="L107" s="300"/>
      <c r="M107" s="300"/>
      <c r="N107" s="300"/>
      <c r="O107" s="300"/>
      <c r="P107" s="300"/>
      <c r="Q107" s="300"/>
      <c r="R107" s="300"/>
    </row>
    <row r="108" spans="1:18" x14ac:dyDescent="0.2">
      <c r="A108" s="300"/>
      <c r="B108" s="300"/>
      <c r="C108" s="300"/>
      <c r="D108" s="300"/>
      <c r="E108" s="300"/>
      <c r="F108" s="300"/>
      <c r="G108" s="300"/>
      <c r="H108" s="300"/>
      <c r="I108" s="300"/>
      <c r="J108" s="300"/>
      <c r="K108" s="300"/>
      <c r="L108" s="300"/>
      <c r="M108" s="300"/>
      <c r="N108" s="300"/>
      <c r="O108" s="300"/>
      <c r="P108" s="300"/>
      <c r="Q108" s="300"/>
      <c r="R108" s="300"/>
    </row>
    <row r="109" spans="1:18" x14ac:dyDescent="0.2">
      <c r="A109" s="300"/>
      <c r="B109" s="300"/>
      <c r="C109" s="300"/>
      <c r="D109" s="300"/>
      <c r="E109" s="300"/>
      <c r="F109" s="300"/>
      <c r="G109" s="300"/>
      <c r="H109" s="300"/>
      <c r="I109" s="300"/>
      <c r="J109" s="300"/>
      <c r="K109" s="300"/>
      <c r="L109" s="300"/>
      <c r="M109" s="300"/>
      <c r="N109" s="300"/>
      <c r="O109" s="300"/>
      <c r="P109" s="300"/>
      <c r="Q109" s="300"/>
      <c r="R109" s="300"/>
    </row>
    <row r="110" spans="1:18" x14ac:dyDescent="0.2">
      <c r="A110" s="300"/>
      <c r="B110" s="300"/>
      <c r="C110" s="300"/>
      <c r="D110" s="300"/>
      <c r="E110" s="300"/>
      <c r="F110" s="300"/>
      <c r="G110" s="300"/>
      <c r="H110" s="300"/>
      <c r="I110" s="300"/>
      <c r="J110" s="300"/>
      <c r="K110" s="300"/>
      <c r="L110" s="300"/>
      <c r="M110" s="300"/>
      <c r="N110" s="300"/>
      <c r="O110" s="300"/>
      <c r="P110" s="300"/>
      <c r="Q110" s="300"/>
      <c r="R110" s="300"/>
    </row>
    <row r="111" spans="1:18" x14ac:dyDescent="0.2">
      <c r="A111" s="300"/>
      <c r="B111" s="300"/>
      <c r="C111" s="300"/>
      <c r="D111" s="300"/>
      <c r="E111" s="300"/>
      <c r="F111" s="300"/>
      <c r="G111" s="300"/>
      <c r="H111" s="300"/>
      <c r="I111" s="300"/>
      <c r="J111" s="300"/>
      <c r="K111" s="300"/>
      <c r="L111" s="300"/>
      <c r="M111" s="300"/>
      <c r="N111" s="300"/>
      <c r="O111" s="300"/>
      <c r="P111" s="300"/>
      <c r="Q111" s="300"/>
      <c r="R111" s="300"/>
    </row>
    <row r="112" spans="1:18" x14ac:dyDescent="0.2">
      <c r="A112" s="300"/>
      <c r="B112" s="300"/>
      <c r="C112" s="300"/>
      <c r="D112" s="300"/>
      <c r="E112" s="300"/>
      <c r="F112" s="300"/>
      <c r="G112" s="300"/>
      <c r="H112" s="300"/>
      <c r="I112" s="300"/>
      <c r="J112" s="300"/>
      <c r="K112" s="300"/>
      <c r="L112" s="300"/>
      <c r="M112" s="300"/>
      <c r="N112" s="300"/>
      <c r="O112" s="300"/>
      <c r="P112" s="300"/>
      <c r="Q112" s="300"/>
      <c r="R112" s="300"/>
    </row>
    <row r="113" spans="1:18" x14ac:dyDescent="0.2">
      <c r="A113" s="300"/>
      <c r="B113" s="300"/>
      <c r="C113" s="300"/>
      <c r="D113" s="300"/>
      <c r="E113" s="300"/>
      <c r="F113" s="300"/>
      <c r="G113" s="300"/>
      <c r="H113" s="300"/>
      <c r="I113" s="300"/>
      <c r="J113" s="300"/>
      <c r="K113" s="300"/>
      <c r="L113" s="300"/>
      <c r="M113" s="300"/>
      <c r="N113" s="300"/>
      <c r="O113" s="300"/>
      <c r="P113" s="300"/>
      <c r="Q113" s="300"/>
      <c r="R113" s="300"/>
    </row>
    <row r="114" spans="1:18" x14ac:dyDescent="0.2">
      <c r="A114" s="300"/>
      <c r="B114" s="300"/>
      <c r="C114" s="300"/>
      <c r="D114" s="300"/>
      <c r="E114" s="300"/>
      <c r="F114" s="300"/>
      <c r="G114" s="300"/>
      <c r="H114" s="300"/>
      <c r="I114" s="300"/>
      <c r="J114" s="300"/>
      <c r="K114" s="300"/>
      <c r="L114" s="300"/>
      <c r="M114" s="300"/>
      <c r="N114" s="300"/>
      <c r="O114" s="300"/>
      <c r="P114" s="300"/>
      <c r="Q114" s="300"/>
      <c r="R114" s="300"/>
    </row>
    <row r="115" spans="1:18" x14ac:dyDescent="0.2">
      <c r="A115" s="300"/>
      <c r="B115" s="300"/>
      <c r="C115" s="300"/>
      <c r="D115" s="300"/>
      <c r="E115" s="300"/>
      <c r="F115" s="300"/>
      <c r="G115" s="300"/>
      <c r="H115" s="300"/>
      <c r="I115" s="300"/>
      <c r="J115" s="300"/>
      <c r="K115" s="300"/>
      <c r="L115" s="300"/>
      <c r="M115" s="300"/>
      <c r="N115" s="300"/>
      <c r="O115" s="300"/>
      <c r="P115" s="300"/>
      <c r="Q115" s="300"/>
      <c r="R115" s="300"/>
    </row>
    <row r="116" spans="1:18" x14ac:dyDescent="0.2">
      <c r="A116" s="300"/>
      <c r="B116" s="300"/>
      <c r="C116" s="300"/>
      <c r="D116" s="300"/>
      <c r="E116" s="300"/>
      <c r="F116" s="300"/>
      <c r="G116" s="300"/>
      <c r="H116" s="300"/>
      <c r="I116" s="300"/>
      <c r="J116" s="300"/>
      <c r="K116" s="300"/>
      <c r="L116" s="300"/>
      <c r="M116" s="300"/>
      <c r="N116" s="300"/>
      <c r="O116" s="300"/>
      <c r="P116" s="300"/>
      <c r="Q116" s="300"/>
      <c r="R116" s="300"/>
    </row>
    <row r="117" spans="1:18" x14ac:dyDescent="0.2">
      <c r="A117" s="300"/>
      <c r="B117" s="300"/>
      <c r="C117" s="300"/>
      <c r="D117" s="300"/>
      <c r="E117" s="300"/>
      <c r="F117" s="300"/>
      <c r="G117" s="300"/>
      <c r="H117" s="300"/>
      <c r="I117" s="300"/>
      <c r="J117" s="300"/>
      <c r="K117" s="300"/>
      <c r="L117" s="300"/>
      <c r="M117" s="300"/>
      <c r="N117" s="300"/>
      <c r="O117" s="300"/>
      <c r="P117" s="300"/>
      <c r="Q117" s="300"/>
      <c r="R117" s="300"/>
    </row>
    <row r="118" spans="1:18" x14ac:dyDescent="0.2">
      <c r="A118" s="300"/>
      <c r="B118" s="300"/>
      <c r="C118" s="300"/>
      <c r="D118" s="300"/>
      <c r="E118" s="300"/>
      <c r="F118" s="300"/>
      <c r="G118" s="300"/>
      <c r="H118" s="300"/>
      <c r="I118" s="300"/>
      <c r="J118" s="300"/>
      <c r="K118" s="300"/>
      <c r="L118" s="300"/>
      <c r="M118" s="300"/>
      <c r="N118" s="300"/>
      <c r="O118" s="300"/>
      <c r="P118" s="300"/>
      <c r="Q118" s="300"/>
      <c r="R118" s="300"/>
    </row>
    <row r="119" spans="1:18" x14ac:dyDescent="0.2">
      <c r="A119" s="300"/>
      <c r="B119" s="300"/>
      <c r="C119" s="300"/>
      <c r="D119" s="300"/>
      <c r="E119" s="300"/>
      <c r="F119" s="300"/>
      <c r="G119" s="300"/>
      <c r="H119" s="300"/>
      <c r="I119" s="300"/>
      <c r="J119" s="300"/>
      <c r="K119" s="300"/>
      <c r="L119" s="300"/>
      <c r="M119" s="300"/>
      <c r="N119" s="300"/>
      <c r="O119" s="300"/>
      <c r="P119" s="300"/>
      <c r="Q119" s="300"/>
      <c r="R119" s="300"/>
    </row>
    <row r="120" spans="1:18" x14ac:dyDescent="0.2">
      <c r="A120" s="300"/>
      <c r="B120" s="300"/>
      <c r="C120" s="300"/>
      <c r="D120" s="300"/>
      <c r="E120" s="300"/>
      <c r="F120" s="300"/>
      <c r="G120" s="300"/>
      <c r="H120" s="300"/>
      <c r="I120" s="300"/>
      <c r="J120" s="300"/>
      <c r="K120" s="300"/>
      <c r="L120" s="300"/>
      <c r="M120" s="300"/>
      <c r="N120" s="300"/>
      <c r="O120" s="300"/>
      <c r="P120" s="300"/>
      <c r="Q120" s="300"/>
      <c r="R120" s="300"/>
    </row>
    <row r="121" spans="1:18" x14ac:dyDescent="0.2">
      <c r="A121" s="300"/>
      <c r="B121" s="300"/>
      <c r="C121" s="300"/>
      <c r="D121" s="300"/>
      <c r="E121" s="300"/>
      <c r="F121" s="300"/>
      <c r="G121" s="300"/>
      <c r="H121" s="300"/>
      <c r="I121" s="300"/>
      <c r="J121" s="300"/>
      <c r="K121" s="300"/>
      <c r="L121" s="300"/>
      <c r="M121" s="300"/>
      <c r="N121" s="300"/>
      <c r="O121" s="300"/>
      <c r="P121" s="300"/>
      <c r="Q121" s="300"/>
      <c r="R121" s="300"/>
    </row>
    <row r="122" spans="1:18" x14ac:dyDescent="0.2">
      <c r="A122" s="300"/>
      <c r="B122" s="300"/>
      <c r="C122" s="300"/>
      <c r="D122" s="300"/>
      <c r="E122" s="300"/>
      <c r="F122" s="300"/>
      <c r="G122" s="300"/>
      <c r="H122" s="300"/>
      <c r="I122" s="300"/>
      <c r="J122" s="300"/>
      <c r="K122" s="300"/>
      <c r="L122" s="300"/>
      <c r="M122" s="300"/>
      <c r="N122" s="300"/>
      <c r="O122" s="300"/>
      <c r="P122" s="300"/>
      <c r="Q122" s="300"/>
      <c r="R122" s="300"/>
    </row>
    <row r="123" spans="1:18" x14ac:dyDescent="0.2">
      <c r="A123" s="300"/>
      <c r="B123" s="300"/>
      <c r="C123" s="300"/>
      <c r="D123" s="300"/>
      <c r="E123" s="300"/>
      <c r="F123" s="300"/>
      <c r="G123" s="300"/>
      <c r="H123" s="300"/>
      <c r="I123" s="300"/>
      <c r="J123" s="300"/>
      <c r="K123" s="300"/>
      <c r="L123" s="300"/>
      <c r="M123" s="300"/>
      <c r="N123" s="300"/>
      <c r="O123" s="300"/>
      <c r="P123" s="300"/>
      <c r="Q123" s="300"/>
      <c r="R123" s="300"/>
    </row>
    <row r="124" spans="1:18" x14ac:dyDescent="0.2">
      <c r="A124" s="300"/>
      <c r="B124" s="300"/>
      <c r="C124" s="300"/>
      <c r="D124" s="300"/>
      <c r="E124" s="300"/>
      <c r="F124" s="300"/>
      <c r="G124" s="300"/>
      <c r="H124" s="300"/>
      <c r="I124" s="300"/>
      <c r="J124" s="300"/>
      <c r="K124" s="300"/>
      <c r="L124" s="300"/>
      <c r="M124" s="300"/>
      <c r="N124" s="300"/>
      <c r="O124" s="300"/>
      <c r="P124" s="300"/>
      <c r="Q124" s="300"/>
      <c r="R124" s="300"/>
    </row>
    <row r="125" spans="1:18" x14ac:dyDescent="0.2">
      <c r="A125" s="300"/>
      <c r="B125" s="300"/>
      <c r="C125" s="300"/>
      <c r="D125" s="300"/>
      <c r="E125" s="300"/>
      <c r="F125" s="300"/>
      <c r="G125" s="300"/>
      <c r="H125" s="300"/>
      <c r="I125" s="300"/>
      <c r="J125" s="300"/>
      <c r="K125" s="300"/>
      <c r="L125" s="300"/>
      <c r="M125" s="300"/>
      <c r="N125" s="300"/>
      <c r="O125" s="300"/>
      <c r="P125" s="300"/>
      <c r="Q125" s="300"/>
      <c r="R125" s="300"/>
    </row>
    <row r="126" spans="1:18" x14ac:dyDescent="0.2">
      <c r="A126" s="300"/>
      <c r="B126" s="300"/>
      <c r="C126" s="300"/>
      <c r="D126" s="300"/>
      <c r="E126" s="300"/>
      <c r="F126" s="300"/>
      <c r="G126" s="300"/>
      <c r="H126" s="300"/>
      <c r="I126" s="300"/>
      <c r="J126" s="300"/>
      <c r="K126" s="300"/>
      <c r="L126" s="300"/>
      <c r="M126" s="300"/>
      <c r="N126" s="300"/>
      <c r="O126" s="300"/>
      <c r="P126" s="300"/>
      <c r="Q126" s="300"/>
      <c r="R126" s="300"/>
    </row>
    <row r="127" spans="1:18" x14ac:dyDescent="0.2">
      <c r="A127" s="300"/>
      <c r="B127" s="300"/>
      <c r="C127" s="300"/>
      <c r="D127" s="300"/>
      <c r="E127" s="300"/>
      <c r="F127" s="300"/>
      <c r="G127" s="300"/>
      <c r="H127" s="300"/>
      <c r="I127" s="300"/>
      <c r="J127" s="300"/>
      <c r="K127" s="300"/>
      <c r="L127" s="300"/>
      <c r="M127" s="300"/>
      <c r="N127" s="300"/>
      <c r="O127" s="300"/>
      <c r="P127" s="300"/>
      <c r="Q127" s="300"/>
      <c r="R127" s="300"/>
    </row>
    <row r="128" spans="1:18" x14ac:dyDescent="0.2">
      <c r="A128" s="300"/>
      <c r="B128" s="300"/>
      <c r="C128" s="300"/>
      <c r="D128" s="300"/>
      <c r="E128" s="300"/>
      <c r="F128" s="300"/>
      <c r="G128" s="300"/>
      <c r="H128" s="300"/>
      <c r="I128" s="300"/>
      <c r="J128" s="300"/>
      <c r="K128" s="300"/>
      <c r="L128" s="300"/>
      <c r="M128" s="300"/>
      <c r="N128" s="300"/>
      <c r="O128" s="300"/>
      <c r="P128" s="300"/>
      <c r="Q128" s="300"/>
      <c r="R128" s="300"/>
    </row>
    <row r="129" spans="1:18" x14ac:dyDescent="0.2">
      <c r="A129" s="300"/>
      <c r="B129" s="300"/>
      <c r="C129" s="300"/>
      <c r="D129" s="300"/>
      <c r="E129" s="300"/>
      <c r="F129" s="300"/>
      <c r="G129" s="300"/>
      <c r="H129" s="300"/>
      <c r="I129" s="300"/>
      <c r="J129" s="300"/>
      <c r="K129" s="300"/>
      <c r="L129" s="300"/>
      <c r="M129" s="300"/>
      <c r="N129" s="300"/>
      <c r="O129" s="300"/>
      <c r="P129" s="300"/>
      <c r="Q129" s="300"/>
      <c r="R129" s="300"/>
    </row>
    <row r="130" spans="1:18" x14ac:dyDescent="0.2">
      <c r="A130" s="300"/>
      <c r="B130" s="300"/>
      <c r="C130" s="300"/>
      <c r="D130" s="300"/>
      <c r="E130" s="300"/>
      <c r="F130" s="300"/>
      <c r="G130" s="300"/>
      <c r="H130" s="300"/>
      <c r="I130" s="300"/>
      <c r="J130" s="300"/>
      <c r="K130" s="300"/>
      <c r="L130" s="300"/>
      <c r="M130" s="300"/>
      <c r="N130" s="300"/>
      <c r="O130" s="300"/>
      <c r="P130" s="300"/>
      <c r="Q130" s="300"/>
      <c r="R130" s="300"/>
    </row>
    <row r="131" spans="1:18" x14ac:dyDescent="0.2">
      <c r="A131" s="300"/>
      <c r="B131" s="300"/>
      <c r="C131" s="300"/>
      <c r="D131" s="300"/>
      <c r="E131" s="300"/>
      <c r="F131" s="300"/>
      <c r="G131" s="300"/>
      <c r="H131" s="300"/>
      <c r="I131" s="300"/>
      <c r="J131" s="300"/>
      <c r="K131" s="300"/>
      <c r="L131" s="300"/>
      <c r="M131" s="300"/>
      <c r="N131" s="300"/>
      <c r="O131" s="300"/>
      <c r="P131" s="300"/>
      <c r="Q131" s="300"/>
      <c r="R131" s="300"/>
    </row>
    <row r="132" spans="1:18" x14ac:dyDescent="0.2">
      <c r="A132" s="300"/>
      <c r="B132" s="300"/>
      <c r="C132" s="300"/>
      <c r="D132" s="300"/>
      <c r="E132" s="300"/>
      <c r="F132" s="300"/>
      <c r="G132" s="300"/>
      <c r="H132" s="300"/>
      <c r="I132" s="300"/>
      <c r="J132" s="300"/>
      <c r="K132" s="300"/>
      <c r="L132" s="300"/>
      <c r="M132" s="300"/>
      <c r="N132" s="300"/>
      <c r="O132" s="300"/>
      <c r="P132" s="300"/>
      <c r="Q132" s="300"/>
      <c r="R132" s="300"/>
    </row>
    <row r="133" spans="1:18" x14ac:dyDescent="0.2">
      <c r="A133" s="300"/>
      <c r="B133" s="300"/>
      <c r="C133" s="300"/>
      <c r="D133" s="300"/>
      <c r="E133" s="300"/>
      <c r="F133" s="300"/>
      <c r="G133" s="300"/>
      <c r="H133" s="300"/>
      <c r="I133" s="300"/>
      <c r="J133" s="300"/>
      <c r="K133" s="300"/>
      <c r="L133" s="300"/>
      <c r="M133" s="300"/>
      <c r="N133" s="300"/>
      <c r="O133" s="300"/>
      <c r="P133" s="300"/>
      <c r="Q133" s="300"/>
      <c r="R133" s="300"/>
    </row>
    <row r="134" spans="1:18" x14ac:dyDescent="0.2">
      <c r="A134" s="300"/>
      <c r="B134" s="300"/>
      <c r="C134" s="300"/>
      <c r="D134" s="300"/>
      <c r="E134" s="300"/>
      <c r="F134" s="300"/>
      <c r="G134" s="300"/>
      <c r="H134" s="300"/>
      <c r="I134" s="300"/>
      <c r="J134" s="300"/>
      <c r="K134" s="300"/>
      <c r="L134" s="300"/>
      <c r="M134" s="300"/>
      <c r="N134" s="300"/>
      <c r="O134" s="300"/>
      <c r="P134" s="300"/>
      <c r="Q134" s="300"/>
      <c r="R134" s="300"/>
    </row>
    <row r="135" spans="1:18" x14ac:dyDescent="0.2">
      <c r="A135" s="300"/>
      <c r="B135" s="300"/>
      <c r="C135" s="300"/>
      <c r="D135" s="300"/>
      <c r="E135" s="300"/>
      <c r="F135" s="300"/>
      <c r="G135" s="300"/>
      <c r="H135" s="300"/>
      <c r="I135" s="300"/>
      <c r="J135" s="300"/>
      <c r="K135" s="300"/>
      <c r="L135" s="300"/>
      <c r="M135" s="300"/>
      <c r="N135" s="300"/>
      <c r="O135" s="300"/>
      <c r="P135" s="300"/>
      <c r="Q135" s="300"/>
      <c r="R135" s="300"/>
    </row>
    <row r="136" spans="1:18" x14ac:dyDescent="0.2">
      <c r="A136" s="300"/>
      <c r="B136" s="300"/>
      <c r="C136" s="300"/>
      <c r="D136" s="300"/>
      <c r="E136" s="300"/>
      <c r="F136" s="300"/>
      <c r="G136" s="300"/>
      <c r="H136" s="300"/>
      <c r="I136" s="300"/>
      <c r="J136" s="300"/>
      <c r="K136" s="300"/>
      <c r="L136" s="300"/>
      <c r="M136" s="300"/>
      <c r="N136" s="300"/>
      <c r="O136" s="300"/>
      <c r="P136" s="300"/>
      <c r="Q136" s="300"/>
      <c r="R136" s="300"/>
    </row>
    <row r="137" spans="1:18" x14ac:dyDescent="0.2">
      <c r="A137" s="300"/>
      <c r="B137" s="300"/>
      <c r="C137" s="300"/>
      <c r="D137" s="300"/>
      <c r="E137" s="300"/>
      <c r="F137" s="300"/>
      <c r="G137" s="300"/>
      <c r="H137" s="300"/>
      <c r="I137" s="300"/>
      <c r="J137" s="300"/>
      <c r="K137" s="300"/>
      <c r="L137" s="300"/>
      <c r="M137" s="300"/>
      <c r="N137" s="300"/>
      <c r="O137" s="300"/>
      <c r="P137" s="300"/>
      <c r="Q137" s="300"/>
      <c r="R137" s="300"/>
    </row>
    <row r="138" spans="1:18" x14ac:dyDescent="0.2">
      <c r="A138" s="300"/>
      <c r="B138" s="300"/>
      <c r="C138" s="300"/>
      <c r="D138" s="300"/>
      <c r="E138" s="300"/>
      <c r="F138" s="300"/>
      <c r="G138" s="300"/>
      <c r="H138" s="300"/>
      <c r="I138" s="300"/>
      <c r="J138" s="300"/>
      <c r="K138" s="300"/>
      <c r="L138" s="300"/>
      <c r="M138" s="300"/>
      <c r="N138" s="300"/>
      <c r="O138" s="300"/>
      <c r="P138" s="300"/>
      <c r="Q138" s="300"/>
      <c r="R138" s="300"/>
    </row>
    <row r="139" spans="1:18" x14ac:dyDescent="0.2">
      <c r="A139" s="300"/>
      <c r="B139" s="300"/>
      <c r="C139" s="300"/>
      <c r="D139" s="300"/>
      <c r="E139" s="300"/>
      <c r="F139" s="300"/>
      <c r="G139" s="300"/>
      <c r="H139" s="300"/>
      <c r="I139" s="300"/>
      <c r="J139" s="300"/>
      <c r="K139" s="300"/>
      <c r="L139" s="300"/>
      <c r="M139" s="300"/>
      <c r="N139" s="300"/>
      <c r="O139" s="300"/>
      <c r="P139" s="300"/>
      <c r="Q139" s="300"/>
      <c r="R139" s="300"/>
    </row>
    <row r="140" spans="1:18" x14ac:dyDescent="0.2">
      <c r="A140" s="300"/>
      <c r="B140" s="300"/>
      <c r="C140" s="300"/>
      <c r="D140" s="300"/>
      <c r="E140" s="300"/>
      <c r="F140" s="300"/>
      <c r="G140" s="300"/>
      <c r="H140" s="300"/>
      <c r="I140" s="300"/>
      <c r="J140" s="300"/>
      <c r="K140" s="300"/>
      <c r="L140" s="300"/>
      <c r="M140" s="300"/>
      <c r="N140" s="300"/>
      <c r="O140" s="300"/>
      <c r="P140" s="300"/>
      <c r="Q140" s="300"/>
      <c r="R140" s="300"/>
    </row>
    <row r="141" spans="1:18" x14ac:dyDescent="0.2">
      <c r="A141" s="300"/>
      <c r="B141" s="300"/>
      <c r="C141" s="300"/>
      <c r="D141" s="300"/>
      <c r="E141" s="300"/>
      <c r="F141" s="300"/>
      <c r="G141" s="300"/>
      <c r="H141" s="300"/>
      <c r="I141" s="300"/>
      <c r="J141" s="300"/>
      <c r="K141" s="300"/>
      <c r="L141" s="300"/>
      <c r="M141" s="300"/>
      <c r="N141" s="300"/>
      <c r="O141" s="300"/>
      <c r="P141" s="300"/>
      <c r="Q141" s="300"/>
      <c r="R141" s="300"/>
    </row>
    <row r="142" spans="1:18" x14ac:dyDescent="0.2">
      <c r="A142" s="300"/>
      <c r="B142" s="300"/>
      <c r="C142" s="300"/>
      <c r="D142" s="300"/>
      <c r="E142" s="300"/>
      <c r="F142" s="300"/>
      <c r="G142" s="300"/>
      <c r="H142" s="300"/>
      <c r="I142" s="300"/>
      <c r="J142" s="300"/>
      <c r="K142" s="300"/>
      <c r="L142" s="300"/>
      <c r="M142" s="300"/>
      <c r="N142" s="300"/>
      <c r="O142" s="300"/>
      <c r="P142" s="300"/>
      <c r="Q142" s="300"/>
      <c r="R142" s="300"/>
    </row>
    <row r="143" spans="1:18" x14ac:dyDescent="0.2">
      <c r="A143" s="300"/>
      <c r="B143" s="300"/>
      <c r="C143" s="300"/>
      <c r="D143" s="300"/>
      <c r="E143" s="300"/>
      <c r="F143" s="300"/>
      <c r="G143" s="300"/>
      <c r="H143" s="300"/>
      <c r="I143" s="300"/>
      <c r="J143" s="300"/>
      <c r="K143" s="300"/>
      <c r="L143" s="300"/>
      <c r="M143" s="300"/>
      <c r="N143" s="300"/>
      <c r="O143" s="300"/>
      <c r="P143" s="300"/>
      <c r="Q143" s="300"/>
      <c r="R143" s="300"/>
    </row>
    <row r="144" spans="1:18" x14ac:dyDescent="0.2">
      <c r="A144" s="300"/>
      <c r="B144" s="300"/>
      <c r="C144" s="300"/>
      <c r="D144" s="300"/>
      <c r="E144" s="300"/>
      <c r="F144" s="300"/>
      <c r="G144" s="300"/>
      <c r="H144" s="300"/>
      <c r="I144" s="300"/>
      <c r="J144" s="300"/>
      <c r="K144" s="300"/>
      <c r="L144" s="300"/>
      <c r="M144" s="300"/>
      <c r="N144" s="300"/>
      <c r="O144" s="300"/>
      <c r="P144" s="300"/>
      <c r="Q144" s="300"/>
      <c r="R144" s="300"/>
    </row>
    <row r="145" spans="1:18" x14ac:dyDescent="0.2">
      <c r="A145" s="300"/>
      <c r="B145" s="300"/>
      <c r="C145" s="300"/>
      <c r="D145" s="300"/>
      <c r="E145" s="300"/>
      <c r="F145" s="300"/>
      <c r="G145" s="300"/>
      <c r="H145" s="300"/>
      <c r="I145" s="300"/>
      <c r="J145" s="300"/>
      <c r="K145" s="300"/>
      <c r="L145" s="300"/>
      <c r="M145" s="300"/>
      <c r="N145" s="300"/>
      <c r="O145" s="300"/>
      <c r="P145" s="300"/>
      <c r="Q145" s="300"/>
      <c r="R145" s="300"/>
    </row>
    <row r="146" spans="1:18" x14ac:dyDescent="0.2">
      <c r="A146" s="300"/>
      <c r="B146" s="300"/>
      <c r="C146" s="300"/>
      <c r="D146" s="300"/>
      <c r="E146" s="300"/>
      <c r="F146" s="300"/>
      <c r="G146" s="300"/>
      <c r="H146" s="300"/>
      <c r="I146" s="300"/>
      <c r="J146" s="300"/>
      <c r="K146" s="300"/>
      <c r="L146" s="300"/>
      <c r="M146" s="300"/>
      <c r="N146" s="300"/>
      <c r="O146" s="300"/>
      <c r="P146" s="300"/>
      <c r="Q146" s="300"/>
      <c r="R146" s="300"/>
    </row>
    <row r="147" spans="1:18" x14ac:dyDescent="0.2">
      <c r="A147" s="300"/>
      <c r="B147" s="300"/>
      <c r="C147" s="300"/>
      <c r="D147" s="300"/>
      <c r="E147" s="300"/>
      <c r="F147" s="300"/>
      <c r="G147" s="300"/>
      <c r="H147" s="300"/>
      <c r="I147" s="300"/>
      <c r="J147" s="300"/>
      <c r="K147" s="300"/>
      <c r="L147" s="300"/>
      <c r="M147" s="300"/>
      <c r="N147" s="300"/>
      <c r="O147" s="300"/>
      <c r="P147" s="300"/>
      <c r="Q147" s="300"/>
      <c r="R147" s="300"/>
    </row>
    <row r="148" spans="1:18" x14ac:dyDescent="0.2">
      <c r="A148" s="300"/>
      <c r="B148" s="300"/>
      <c r="C148" s="300"/>
      <c r="D148" s="300"/>
      <c r="E148" s="300"/>
      <c r="F148" s="300"/>
      <c r="G148" s="300"/>
      <c r="H148" s="300"/>
      <c r="I148" s="300"/>
      <c r="J148" s="300"/>
      <c r="K148" s="300"/>
      <c r="L148" s="300"/>
      <c r="M148" s="300"/>
      <c r="N148" s="300"/>
      <c r="O148" s="300"/>
      <c r="P148" s="300"/>
      <c r="Q148" s="300"/>
      <c r="R148" s="300"/>
    </row>
    <row r="149" spans="1:18" x14ac:dyDescent="0.2">
      <c r="A149" s="300"/>
      <c r="B149" s="300"/>
      <c r="C149" s="300"/>
      <c r="D149" s="300"/>
      <c r="E149" s="300"/>
      <c r="F149" s="300"/>
      <c r="G149" s="300"/>
      <c r="H149" s="300"/>
      <c r="I149" s="300"/>
      <c r="J149" s="300"/>
      <c r="K149" s="300"/>
      <c r="L149" s="300"/>
      <c r="M149" s="300"/>
      <c r="N149" s="300"/>
      <c r="O149" s="300"/>
      <c r="P149" s="300"/>
      <c r="Q149" s="300"/>
      <c r="R149" s="300"/>
    </row>
    <row r="150" spans="1:18" x14ac:dyDescent="0.2">
      <c r="A150" s="300"/>
      <c r="B150" s="300"/>
      <c r="C150" s="300"/>
      <c r="D150" s="300"/>
      <c r="E150" s="300"/>
      <c r="F150" s="300"/>
      <c r="G150" s="300"/>
      <c r="H150" s="300"/>
      <c r="I150" s="300"/>
      <c r="J150" s="300"/>
      <c r="K150" s="300"/>
      <c r="L150" s="300"/>
      <c r="M150" s="300"/>
      <c r="N150" s="300"/>
      <c r="O150" s="300"/>
      <c r="P150" s="300"/>
      <c r="Q150" s="300"/>
      <c r="R150" s="300"/>
    </row>
    <row r="151" spans="1:18" x14ac:dyDescent="0.2">
      <c r="A151" s="300"/>
      <c r="B151" s="300"/>
      <c r="C151" s="300"/>
      <c r="D151" s="300"/>
      <c r="E151" s="300"/>
      <c r="F151" s="300"/>
      <c r="G151" s="300"/>
      <c r="H151" s="300"/>
      <c r="I151" s="300"/>
      <c r="J151" s="300"/>
      <c r="K151" s="300"/>
      <c r="L151" s="300"/>
      <c r="M151" s="300"/>
      <c r="N151" s="300"/>
      <c r="O151" s="300"/>
      <c r="P151" s="300"/>
      <c r="Q151" s="300"/>
      <c r="R151" s="300"/>
    </row>
    <row r="152" spans="1:18" x14ac:dyDescent="0.2">
      <c r="A152" s="300"/>
      <c r="B152" s="300"/>
      <c r="C152" s="300"/>
      <c r="D152" s="300"/>
      <c r="E152" s="300"/>
      <c r="F152" s="300"/>
      <c r="G152" s="300"/>
      <c r="H152" s="300"/>
      <c r="I152" s="300"/>
      <c r="J152" s="300"/>
      <c r="K152" s="300"/>
      <c r="L152" s="300"/>
      <c r="M152" s="300"/>
      <c r="N152" s="300"/>
      <c r="O152" s="300"/>
      <c r="P152" s="300"/>
      <c r="Q152" s="300"/>
      <c r="R152" s="300"/>
    </row>
    <row r="153" spans="1:18" x14ac:dyDescent="0.2">
      <c r="A153" s="300"/>
      <c r="B153" s="300"/>
      <c r="C153" s="300"/>
      <c r="D153" s="300"/>
      <c r="E153" s="300"/>
      <c r="F153" s="300"/>
      <c r="G153" s="300"/>
      <c r="H153" s="300"/>
      <c r="I153" s="300"/>
      <c r="J153" s="300"/>
      <c r="K153" s="300"/>
      <c r="L153" s="300"/>
      <c r="M153" s="300"/>
      <c r="N153" s="300"/>
      <c r="O153" s="300"/>
      <c r="P153" s="300"/>
      <c r="Q153" s="300"/>
      <c r="R153" s="300"/>
    </row>
    <row r="154" spans="1:18" x14ac:dyDescent="0.2">
      <c r="A154" s="300"/>
      <c r="B154" s="300"/>
      <c r="C154" s="300"/>
      <c r="D154" s="300"/>
      <c r="E154" s="300"/>
      <c r="F154" s="300"/>
      <c r="G154" s="300"/>
      <c r="H154" s="300"/>
      <c r="I154" s="300"/>
      <c r="J154" s="300"/>
      <c r="K154" s="300"/>
      <c r="L154" s="300"/>
      <c r="M154" s="300"/>
      <c r="N154" s="300"/>
      <c r="O154" s="300"/>
      <c r="P154" s="300"/>
      <c r="Q154" s="300"/>
      <c r="R154" s="300"/>
    </row>
    <row r="155" spans="1:18" x14ac:dyDescent="0.2">
      <c r="A155" s="300"/>
      <c r="B155" s="300"/>
      <c r="C155" s="300"/>
      <c r="D155" s="300"/>
      <c r="E155" s="300"/>
      <c r="F155" s="300"/>
      <c r="G155" s="300"/>
      <c r="H155" s="300"/>
      <c r="I155" s="300"/>
      <c r="J155" s="300"/>
      <c r="K155" s="300"/>
      <c r="L155" s="300"/>
      <c r="M155" s="300"/>
      <c r="N155" s="300"/>
      <c r="O155" s="300"/>
      <c r="P155" s="300"/>
      <c r="Q155" s="300"/>
      <c r="R155" s="300"/>
    </row>
    <row r="156" spans="1:18" x14ac:dyDescent="0.2">
      <c r="A156" s="300"/>
      <c r="B156" s="300"/>
      <c r="C156" s="300"/>
      <c r="D156" s="300"/>
      <c r="E156" s="300"/>
      <c r="F156" s="300"/>
      <c r="G156" s="300"/>
      <c r="H156" s="300"/>
      <c r="I156" s="300"/>
      <c r="J156" s="300"/>
      <c r="K156" s="300"/>
      <c r="L156" s="300"/>
      <c r="M156" s="300"/>
      <c r="N156" s="300"/>
      <c r="O156" s="300"/>
      <c r="P156" s="300"/>
      <c r="Q156" s="300"/>
      <c r="R156" s="300"/>
    </row>
    <row r="157" spans="1:18" x14ac:dyDescent="0.2">
      <c r="A157" s="300"/>
      <c r="B157" s="300"/>
      <c r="C157" s="300"/>
      <c r="D157" s="300"/>
      <c r="E157" s="300"/>
      <c r="F157" s="300"/>
      <c r="G157" s="300"/>
      <c r="H157" s="300"/>
      <c r="I157" s="300"/>
      <c r="J157" s="300"/>
      <c r="K157" s="300"/>
      <c r="L157" s="300"/>
      <c r="M157" s="300"/>
      <c r="N157" s="300"/>
      <c r="O157" s="300"/>
      <c r="P157" s="300"/>
      <c r="Q157" s="300"/>
      <c r="R157" s="300"/>
    </row>
    <row r="158" spans="1:18" x14ac:dyDescent="0.2">
      <c r="A158" s="300"/>
      <c r="B158" s="300"/>
      <c r="C158" s="300"/>
      <c r="D158" s="300"/>
      <c r="E158" s="300"/>
      <c r="F158" s="300"/>
      <c r="G158" s="300"/>
      <c r="H158" s="300"/>
      <c r="I158" s="300"/>
      <c r="J158" s="300"/>
      <c r="K158" s="300"/>
      <c r="L158" s="300"/>
      <c r="M158" s="300"/>
      <c r="N158" s="300"/>
      <c r="O158" s="300"/>
      <c r="P158" s="300"/>
      <c r="Q158" s="300"/>
      <c r="R158" s="300"/>
    </row>
    <row r="159" spans="1:18" x14ac:dyDescent="0.2">
      <c r="A159" s="300"/>
      <c r="B159" s="300"/>
      <c r="C159" s="300"/>
      <c r="D159" s="300"/>
      <c r="E159" s="300"/>
      <c r="F159" s="300"/>
      <c r="G159" s="300"/>
      <c r="H159" s="300"/>
      <c r="I159" s="300"/>
      <c r="J159" s="300"/>
      <c r="K159" s="300"/>
      <c r="L159" s="300"/>
      <c r="M159" s="300"/>
      <c r="N159" s="300"/>
      <c r="O159" s="300"/>
      <c r="P159" s="300"/>
      <c r="Q159" s="300"/>
      <c r="R159" s="300"/>
    </row>
    <row r="160" spans="1:18" x14ac:dyDescent="0.2">
      <c r="A160" s="300"/>
      <c r="B160" s="300"/>
      <c r="C160" s="300"/>
      <c r="D160" s="300"/>
      <c r="E160" s="300"/>
      <c r="F160" s="300"/>
      <c r="G160" s="300"/>
      <c r="H160" s="300"/>
      <c r="I160" s="300"/>
      <c r="J160" s="300"/>
      <c r="K160" s="300"/>
      <c r="L160" s="300"/>
      <c r="M160" s="300"/>
      <c r="N160" s="300"/>
      <c r="O160" s="300"/>
      <c r="P160" s="300"/>
      <c r="Q160" s="300"/>
      <c r="R160" s="300"/>
    </row>
    <row r="161" spans="1:18" x14ac:dyDescent="0.2">
      <c r="A161" s="300"/>
      <c r="B161" s="300"/>
      <c r="C161" s="300"/>
      <c r="D161" s="300"/>
      <c r="E161" s="300"/>
      <c r="F161" s="300"/>
      <c r="G161" s="300"/>
      <c r="H161" s="300"/>
      <c r="I161" s="300"/>
      <c r="J161" s="300"/>
      <c r="K161" s="300"/>
      <c r="L161" s="300"/>
      <c r="M161" s="300"/>
      <c r="N161" s="300"/>
      <c r="O161" s="300"/>
      <c r="P161" s="300"/>
      <c r="Q161" s="300"/>
      <c r="R161" s="300"/>
    </row>
    <row r="162" spans="1:18" x14ac:dyDescent="0.2">
      <c r="A162" s="300"/>
      <c r="B162" s="300"/>
      <c r="C162" s="300"/>
      <c r="D162" s="300"/>
      <c r="E162" s="300"/>
      <c r="F162" s="300"/>
      <c r="G162" s="300"/>
      <c r="H162" s="300"/>
      <c r="I162" s="300"/>
      <c r="J162" s="300"/>
      <c r="K162" s="300"/>
      <c r="L162" s="300"/>
      <c r="M162" s="300"/>
      <c r="N162" s="300"/>
      <c r="O162" s="300"/>
      <c r="P162" s="300"/>
      <c r="Q162" s="300"/>
      <c r="R162" s="300"/>
    </row>
    <row r="163" spans="1:18" x14ac:dyDescent="0.2">
      <c r="A163" s="300"/>
      <c r="B163" s="300"/>
      <c r="C163" s="300"/>
      <c r="D163" s="300"/>
      <c r="E163" s="300"/>
      <c r="F163" s="300"/>
      <c r="G163" s="300"/>
      <c r="H163" s="300"/>
      <c r="I163" s="300"/>
      <c r="J163" s="300"/>
      <c r="K163" s="300"/>
      <c r="L163" s="300"/>
      <c r="M163" s="300"/>
      <c r="N163" s="300"/>
      <c r="O163" s="300"/>
      <c r="P163" s="300"/>
      <c r="Q163" s="300"/>
      <c r="R163" s="300"/>
    </row>
    <row r="164" spans="1:18" x14ac:dyDescent="0.2">
      <c r="A164" s="300"/>
      <c r="B164" s="300"/>
      <c r="C164" s="300"/>
      <c r="D164" s="300"/>
      <c r="E164" s="300"/>
      <c r="F164" s="300"/>
      <c r="G164" s="300"/>
      <c r="H164" s="300"/>
      <c r="I164" s="300"/>
      <c r="J164" s="300"/>
      <c r="K164" s="300"/>
      <c r="L164" s="300"/>
      <c r="M164" s="300"/>
      <c r="N164" s="300"/>
      <c r="O164" s="300"/>
      <c r="P164" s="300"/>
      <c r="Q164" s="300"/>
      <c r="R164" s="300"/>
    </row>
    <row r="165" spans="1:18" x14ac:dyDescent="0.2">
      <c r="A165" s="300"/>
      <c r="B165" s="300"/>
      <c r="C165" s="300"/>
      <c r="D165" s="300"/>
      <c r="E165" s="300"/>
      <c r="F165" s="300"/>
      <c r="G165" s="300"/>
      <c r="H165" s="300"/>
      <c r="I165" s="300"/>
      <c r="J165" s="300"/>
      <c r="K165" s="300"/>
      <c r="L165" s="300"/>
      <c r="M165" s="300"/>
      <c r="N165" s="300"/>
      <c r="O165" s="300"/>
      <c r="P165" s="300"/>
      <c r="Q165" s="300"/>
      <c r="R165" s="300"/>
    </row>
    <row r="166" spans="1:18" x14ac:dyDescent="0.2">
      <c r="A166" s="300"/>
      <c r="B166" s="300"/>
      <c r="C166" s="300"/>
      <c r="D166" s="300"/>
      <c r="E166" s="300"/>
      <c r="F166" s="300"/>
      <c r="G166" s="300"/>
      <c r="H166" s="300"/>
      <c r="I166" s="300"/>
      <c r="J166" s="300"/>
      <c r="K166" s="300"/>
      <c r="L166" s="300"/>
      <c r="M166" s="300"/>
      <c r="N166" s="300"/>
      <c r="O166" s="300"/>
      <c r="P166" s="300"/>
      <c r="Q166" s="300"/>
      <c r="R166" s="300"/>
    </row>
    <row r="167" spans="1:18" x14ac:dyDescent="0.2">
      <c r="A167" s="300"/>
      <c r="B167" s="300"/>
      <c r="C167" s="300"/>
      <c r="D167" s="300"/>
      <c r="E167" s="300"/>
      <c r="F167" s="300"/>
      <c r="G167" s="300"/>
      <c r="H167" s="300"/>
      <c r="I167" s="300"/>
      <c r="J167" s="300"/>
      <c r="K167" s="300"/>
      <c r="L167" s="300"/>
      <c r="M167" s="300"/>
      <c r="N167" s="300"/>
      <c r="O167" s="300"/>
      <c r="P167" s="300"/>
      <c r="Q167" s="300"/>
      <c r="R167" s="300"/>
    </row>
    <row r="168" spans="1:18" x14ac:dyDescent="0.2">
      <c r="A168" s="300"/>
      <c r="B168" s="300"/>
      <c r="C168" s="300"/>
      <c r="D168" s="300"/>
      <c r="E168" s="300"/>
      <c r="F168" s="300"/>
      <c r="G168" s="300"/>
      <c r="H168" s="300"/>
      <c r="I168" s="300"/>
      <c r="J168" s="300"/>
      <c r="K168" s="300"/>
      <c r="L168" s="300"/>
      <c r="M168" s="300"/>
      <c r="N168" s="300"/>
      <c r="O168" s="300"/>
      <c r="P168" s="300"/>
      <c r="Q168" s="300"/>
      <c r="R168" s="300"/>
    </row>
    <row r="169" spans="1:18" x14ac:dyDescent="0.2">
      <c r="A169" s="300"/>
      <c r="B169" s="300"/>
      <c r="C169" s="300"/>
      <c r="D169" s="300"/>
      <c r="E169" s="300"/>
      <c r="F169" s="300"/>
      <c r="G169" s="300"/>
      <c r="H169" s="300"/>
      <c r="I169" s="300"/>
      <c r="J169" s="300"/>
      <c r="K169" s="300"/>
      <c r="L169" s="300"/>
      <c r="M169" s="300"/>
      <c r="N169" s="300"/>
      <c r="O169" s="300"/>
      <c r="P169" s="300"/>
      <c r="Q169" s="300"/>
      <c r="R169" s="300"/>
    </row>
    <row r="170" spans="1:18" x14ac:dyDescent="0.2">
      <c r="A170" s="300"/>
      <c r="B170" s="300"/>
      <c r="C170" s="300"/>
      <c r="D170" s="300"/>
      <c r="E170" s="300"/>
      <c r="F170" s="300"/>
      <c r="G170" s="300"/>
      <c r="H170" s="300"/>
      <c r="I170" s="300"/>
      <c r="J170" s="300"/>
      <c r="K170" s="300"/>
      <c r="L170" s="300"/>
      <c r="M170" s="300"/>
      <c r="N170" s="300"/>
      <c r="O170" s="300"/>
      <c r="P170" s="300"/>
      <c r="Q170" s="300"/>
      <c r="R170" s="300"/>
    </row>
    <row r="171" spans="1:18" x14ac:dyDescent="0.2">
      <c r="A171" s="300"/>
      <c r="B171" s="300"/>
      <c r="C171" s="300"/>
      <c r="D171" s="300"/>
      <c r="E171" s="300"/>
      <c r="F171" s="300"/>
      <c r="G171" s="300"/>
      <c r="H171" s="300"/>
      <c r="I171" s="300"/>
      <c r="J171" s="300"/>
      <c r="K171" s="300"/>
      <c r="L171" s="300"/>
      <c r="M171" s="300"/>
      <c r="N171" s="300"/>
      <c r="O171" s="300"/>
      <c r="P171" s="300"/>
      <c r="Q171" s="300"/>
      <c r="R171" s="300"/>
    </row>
    <row r="172" spans="1:18" x14ac:dyDescent="0.2">
      <c r="A172" s="300"/>
      <c r="B172" s="300"/>
      <c r="C172" s="300"/>
      <c r="D172" s="300"/>
      <c r="E172" s="300"/>
      <c r="F172" s="300"/>
      <c r="G172" s="300"/>
      <c r="H172" s="300"/>
      <c r="I172" s="300"/>
      <c r="J172" s="300"/>
      <c r="K172" s="300"/>
      <c r="L172" s="300"/>
      <c r="M172" s="300"/>
      <c r="N172" s="300"/>
      <c r="O172" s="300"/>
      <c r="P172" s="300"/>
      <c r="Q172" s="300"/>
      <c r="R172" s="300"/>
    </row>
    <row r="173" spans="1:18" x14ac:dyDescent="0.2">
      <c r="A173" s="300"/>
      <c r="B173" s="300"/>
      <c r="C173" s="300"/>
      <c r="D173" s="300"/>
      <c r="E173" s="300"/>
      <c r="F173" s="300"/>
      <c r="G173" s="300"/>
      <c r="H173" s="300"/>
      <c r="I173" s="300"/>
      <c r="J173" s="300"/>
      <c r="K173" s="300"/>
      <c r="L173" s="300"/>
      <c r="M173" s="300"/>
      <c r="N173" s="300"/>
      <c r="O173" s="300"/>
      <c r="P173" s="300"/>
      <c r="Q173" s="300"/>
      <c r="R173" s="300"/>
    </row>
    <row r="174" spans="1:18" x14ac:dyDescent="0.2">
      <c r="A174" s="300"/>
      <c r="B174" s="300"/>
      <c r="C174" s="300"/>
      <c r="D174" s="300"/>
      <c r="E174" s="300"/>
      <c r="F174" s="300"/>
      <c r="G174" s="300"/>
      <c r="H174" s="300"/>
      <c r="I174" s="300"/>
      <c r="J174" s="300"/>
      <c r="K174" s="300"/>
      <c r="L174" s="300"/>
      <c r="M174" s="300"/>
      <c r="N174" s="300"/>
      <c r="O174" s="300"/>
      <c r="P174" s="300"/>
      <c r="Q174" s="300"/>
      <c r="R174" s="300"/>
    </row>
    <row r="175" spans="1:18" x14ac:dyDescent="0.2">
      <c r="A175" s="300"/>
      <c r="B175" s="300"/>
      <c r="C175" s="300"/>
      <c r="D175" s="300"/>
      <c r="E175" s="300"/>
      <c r="F175" s="300"/>
      <c r="G175" s="300"/>
      <c r="H175" s="300"/>
      <c r="I175" s="300"/>
      <c r="J175" s="300"/>
      <c r="K175" s="300"/>
      <c r="L175" s="300"/>
      <c r="M175" s="300"/>
      <c r="N175" s="300"/>
      <c r="O175" s="300"/>
      <c r="P175" s="300"/>
      <c r="Q175" s="300"/>
      <c r="R175" s="300"/>
    </row>
    <row r="176" spans="1:18" x14ac:dyDescent="0.2">
      <c r="A176" s="300"/>
      <c r="B176" s="300"/>
      <c r="C176" s="300"/>
      <c r="D176" s="300"/>
      <c r="E176" s="300"/>
      <c r="F176" s="300"/>
      <c r="G176" s="300"/>
      <c r="H176" s="300"/>
      <c r="I176" s="300"/>
      <c r="J176" s="300"/>
      <c r="K176" s="300"/>
      <c r="L176" s="300"/>
      <c r="M176" s="300"/>
      <c r="N176" s="300"/>
      <c r="O176" s="300"/>
      <c r="P176" s="300"/>
      <c r="Q176" s="300"/>
      <c r="R176" s="300"/>
    </row>
    <row r="177" spans="1:18" x14ac:dyDescent="0.2">
      <c r="A177" s="300"/>
      <c r="B177" s="300"/>
      <c r="C177" s="300"/>
      <c r="D177" s="300"/>
      <c r="E177" s="300"/>
      <c r="F177" s="300"/>
      <c r="G177" s="300"/>
      <c r="H177" s="300"/>
      <c r="I177" s="300"/>
      <c r="J177" s="300"/>
      <c r="K177" s="300"/>
      <c r="L177" s="300"/>
      <c r="M177" s="300"/>
      <c r="N177" s="300"/>
      <c r="O177" s="300"/>
      <c r="P177" s="300"/>
      <c r="Q177" s="300"/>
      <c r="R177" s="300"/>
    </row>
    <row r="178" spans="1:18" x14ac:dyDescent="0.2">
      <c r="A178" s="300"/>
      <c r="B178" s="300"/>
      <c r="C178" s="300"/>
      <c r="D178" s="300"/>
      <c r="E178" s="300"/>
      <c r="F178" s="300"/>
      <c r="G178" s="300"/>
      <c r="H178" s="300"/>
      <c r="I178" s="300"/>
      <c r="J178" s="300"/>
      <c r="K178" s="300"/>
      <c r="L178" s="300"/>
      <c r="M178" s="300"/>
      <c r="N178" s="300"/>
      <c r="O178" s="300"/>
      <c r="P178" s="300"/>
      <c r="Q178" s="300"/>
      <c r="R178" s="300"/>
    </row>
    <row r="179" spans="1:18" x14ac:dyDescent="0.2">
      <c r="A179" s="300"/>
      <c r="B179" s="300"/>
      <c r="C179" s="300"/>
      <c r="D179" s="300"/>
      <c r="E179" s="300"/>
      <c r="F179" s="300"/>
      <c r="G179" s="300"/>
      <c r="H179" s="300"/>
      <c r="I179" s="300"/>
      <c r="J179" s="300"/>
      <c r="K179" s="300"/>
      <c r="L179" s="300"/>
      <c r="M179" s="300"/>
      <c r="N179" s="300"/>
      <c r="O179" s="300"/>
      <c r="P179" s="300"/>
      <c r="Q179" s="300"/>
      <c r="R179" s="300"/>
    </row>
    <row r="180" spans="1:18" x14ac:dyDescent="0.2">
      <c r="A180" s="300"/>
      <c r="B180" s="300"/>
      <c r="C180" s="300"/>
      <c r="D180" s="300"/>
      <c r="E180" s="300"/>
      <c r="F180" s="300"/>
      <c r="G180" s="300"/>
      <c r="H180" s="300"/>
      <c r="I180" s="300"/>
      <c r="J180" s="300"/>
      <c r="K180" s="300"/>
      <c r="L180" s="300"/>
      <c r="M180" s="300"/>
      <c r="N180" s="300"/>
      <c r="O180" s="300"/>
      <c r="P180" s="300"/>
      <c r="Q180" s="300"/>
      <c r="R180" s="300"/>
    </row>
    <row r="181" spans="1:18" x14ac:dyDescent="0.2">
      <c r="A181" s="300"/>
      <c r="B181" s="300"/>
      <c r="C181" s="300"/>
      <c r="D181" s="300"/>
      <c r="E181" s="300"/>
      <c r="F181" s="300"/>
      <c r="G181" s="300"/>
      <c r="H181" s="300"/>
      <c r="I181" s="300"/>
      <c r="J181" s="300"/>
      <c r="K181" s="300"/>
      <c r="L181" s="300"/>
      <c r="M181" s="300"/>
      <c r="N181" s="300"/>
      <c r="O181" s="300"/>
      <c r="P181" s="300"/>
      <c r="Q181" s="300"/>
      <c r="R181" s="300"/>
    </row>
    <row r="182" spans="1:18" x14ac:dyDescent="0.2">
      <c r="A182" s="300"/>
      <c r="B182" s="300"/>
      <c r="C182" s="300"/>
      <c r="D182" s="300"/>
      <c r="E182" s="300"/>
      <c r="F182" s="300"/>
      <c r="G182" s="300"/>
      <c r="H182" s="300"/>
      <c r="I182" s="300"/>
      <c r="J182" s="300"/>
      <c r="K182" s="300"/>
      <c r="L182" s="300"/>
      <c r="M182" s="300"/>
      <c r="N182" s="300"/>
      <c r="O182" s="300"/>
      <c r="P182" s="300"/>
      <c r="Q182" s="300"/>
      <c r="R182" s="300"/>
    </row>
    <row r="183" spans="1:18" x14ac:dyDescent="0.2">
      <c r="A183" s="300"/>
      <c r="B183" s="300"/>
      <c r="C183" s="300"/>
      <c r="D183" s="300"/>
      <c r="E183" s="300"/>
      <c r="F183" s="300"/>
      <c r="G183" s="300"/>
      <c r="H183" s="300"/>
      <c r="I183" s="300"/>
      <c r="J183" s="300"/>
      <c r="K183" s="300"/>
      <c r="L183" s="300"/>
      <c r="M183" s="300"/>
      <c r="N183" s="300"/>
      <c r="O183" s="300"/>
      <c r="P183" s="300"/>
      <c r="Q183" s="300"/>
      <c r="R183" s="300"/>
    </row>
    <row r="184" spans="1:18" x14ac:dyDescent="0.2">
      <c r="A184" s="300"/>
      <c r="B184" s="300"/>
      <c r="C184" s="300"/>
      <c r="D184" s="300"/>
      <c r="E184" s="300"/>
      <c r="F184" s="300"/>
      <c r="G184" s="300"/>
      <c r="H184" s="300"/>
      <c r="I184" s="300"/>
      <c r="J184" s="300"/>
      <c r="K184" s="300"/>
      <c r="L184" s="300"/>
      <c r="M184" s="300"/>
      <c r="N184" s="300"/>
      <c r="O184" s="300"/>
      <c r="P184" s="300"/>
      <c r="Q184" s="300"/>
      <c r="R184" s="300"/>
    </row>
    <row r="185" spans="1:18" x14ac:dyDescent="0.2">
      <c r="A185" s="300"/>
      <c r="B185" s="300"/>
      <c r="C185" s="300"/>
      <c r="D185" s="300"/>
      <c r="E185" s="300"/>
      <c r="F185" s="300"/>
      <c r="G185" s="300"/>
      <c r="H185" s="300"/>
      <c r="I185" s="300"/>
      <c r="J185" s="300"/>
      <c r="K185" s="300"/>
      <c r="L185" s="300"/>
      <c r="M185" s="300"/>
      <c r="N185" s="300"/>
      <c r="O185" s="300"/>
      <c r="P185" s="300"/>
      <c r="Q185" s="300"/>
      <c r="R185" s="300"/>
    </row>
    <row r="186" spans="1:18" x14ac:dyDescent="0.2">
      <c r="A186" s="300"/>
      <c r="B186" s="300"/>
      <c r="C186" s="300"/>
      <c r="D186" s="300"/>
      <c r="E186" s="300"/>
      <c r="F186" s="300"/>
      <c r="G186" s="300"/>
      <c r="H186" s="300"/>
      <c r="I186" s="300"/>
      <c r="J186" s="300"/>
      <c r="K186" s="300"/>
      <c r="L186" s="300"/>
      <c r="M186" s="300"/>
      <c r="N186" s="300"/>
      <c r="O186" s="300"/>
      <c r="P186" s="300"/>
      <c r="Q186" s="300"/>
      <c r="R186" s="300"/>
    </row>
    <row r="187" spans="1:18" x14ac:dyDescent="0.2">
      <c r="A187" s="300"/>
      <c r="B187" s="300"/>
      <c r="C187" s="300"/>
      <c r="D187" s="300"/>
      <c r="E187" s="300"/>
      <c r="F187" s="300"/>
      <c r="G187" s="300"/>
      <c r="H187" s="300"/>
      <c r="I187" s="300"/>
      <c r="J187" s="300"/>
      <c r="K187" s="300"/>
      <c r="L187" s="300"/>
      <c r="M187" s="300"/>
      <c r="N187" s="300"/>
      <c r="O187" s="300"/>
      <c r="P187" s="300"/>
      <c r="Q187" s="300"/>
      <c r="R187" s="300"/>
    </row>
    <row r="188" spans="1:18" x14ac:dyDescent="0.2">
      <c r="A188" s="300"/>
      <c r="B188" s="300"/>
      <c r="C188" s="300"/>
      <c r="D188" s="300"/>
      <c r="E188" s="300"/>
      <c r="F188" s="300"/>
      <c r="G188" s="300"/>
      <c r="H188" s="300"/>
      <c r="I188" s="300"/>
      <c r="J188" s="300"/>
      <c r="K188" s="300"/>
      <c r="L188" s="300"/>
      <c r="M188" s="300"/>
      <c r="N188" s="300"/>
      <c r="O188" s="300"/>
      <c r="P188" s="300"/>
      <c r="Q188" s="300"/>
      <c r="R188" s="300"/>
    </row>
    <row r="189" spans="1:18" x14ac:dyDescent="0.2">
      <c r="A189" s="300"/>
      <c r="B189" s="300"/>
      <c r="C189" s="300"/>
      <c r="D189" s="300"/>
      <c r="E189" s="300"/>
      <c r="F189" s="300"/>
      <c r="G189" s="300"/>
      <c r="H189" s="300"/>
      <c r="I189" s="300"/>
      <c r="J189" s="300"/>
      <c r="K189" s="300"/>
      <c r="L189" s="300"/>
      <c r="M189" s="300"/>
      <c r="N189" s="300"/>
      <c r="O189" s="300"/>
      <c r="P189" s="300"/>
      <c r="Q189" s="300"/>
      <c r="R189" s="300"/>
    </row>
    <row r="190" spans="1:18" x14ac:dyDescent="0.2">
      <c r="A190" s="300"/>
      <c r="B190" s="300"/>
      <c r="C190" s="300"/>
      <c r="D190" s="300"/>
      <c r="E190" s="300"/>
      <c r="F190" s="300"/>
      <c r="G190" s="300"/>
      <c r="H190" s="300"/>
      <c r="I190" s="300"/>
      <c r="J190" s="300"/>
      <c r="K190" s="300"/>
      <c r="L190" s="300"/>
      <c r="M190" s="300"/>
      <c r="N190" s="300"/>
      <c r="O190" s="300"/>
      <c r="P190" s="300"/>
      <c r="Q190" s="300"/>
      <c r="R190" s="300"/>
    </row>
    <row r="191" spans="1:18" x14ac:dyDescent="0.2">
      <c r="A191" s="300"/>
      <c r="B191" s="300"/>
      <c r="C191" s="300"/>
      <c r="D191" s="300"/>
      <c r="E191" s="300"/>
      <c r="F191" s="300"/>
      <c r="G191" s="300"/>
      <c r="H191" s="300"/>
      <c r="I191" s="300"/>
      <c r="J191" s="300"/>
      <c r="K191" s="300"/>
      <c r="L191" s="300"/>
      <c r="M191" s="300"/>
      <c r="N191" s="300"/>
      <c r="O191" s="300"/>
      <c r="P191" s="300"/>
      <c r="Q191" s="300"/>
      <c r="R191" s="300"/>
    </row>
    <row r="192" spans="1:18" x14ac:dyDescent="0.2">
      <c r="A192" s="300"/>
      <c r="B192" s="300"/>
      <c r="C192" s="300"/>
      <c r="D192" s="300"/>
      <c r="E192" s="300"/>
      <c r="F192" s="300"/>
      <c r="G192" s="300"/>
      <c r="H192" s="300"/>
      <c r="I192" s="300"/>
      <c r="J192" s="300"/>
      <c r="K192" s="300"/>
      <c r="L192" s="300"/>
      <c r="M192" s="300"/>
      <c r="N192" s="300"/>
      <c r="O192" s="300"/>
      <c r="P192" s="300"/>
      <c r="Q192" s="300"/>
      <c r="R192" s="300"/>
    </row>
    <row r="193" spans="1:18" x14ac:dyDescent="0.2">
      <c r="A193" s="300"/>
      <c r="B193" s="300"/>
      <c r="C193" s="300"/>
      <c r="D193" s="300"/>
      <c r="E193" s="300"/>
      <c r="F193" s="300"/>
      <c r="G193" s="300"/>
      <c r="H193" s="300"/>
      <c r="I193" s="300"/>
      <c r="J193" s="300"/>
      <c r="K193" s="300"/>
      <c r="L193" s="300"/>
      <c r="M193" s="300"/>
      <c r="N193" s="300"/>
      <c r="O193" s="300"/>
      <c r="P193" s="300"/>
      <c r="Q193" s="300"/>
      <c r="R193" s="300"/>
    </row>
    <row r="194" spans="1:18" x14ac:dyDescent="0.2">
      <c r="A194" s="300"/>
      <c r="B194" s="300"/>
      <c r="C194" s="300"/>
      <c r="D194" s="300"/>
      <c r="E194" s="300"/>
      <c r="F194" s="300"/>
      <c r="G194" s="300"/>
      <c r="H194" s="300"/>
      <c r="I194" s="300"/>
      <c r="J194" s="300"/>
      <c r="K194" s="300"/>
      <c r="L194" s="300"/>
      <c r="M194" s="300"/>
      <c r="N194" s="300"/>
      <c r="O194" s="300"/>
      <c r="P194" s="300"/>
      <c r="Q194" s="300"/>
      <c r="R194" s="300"/>
    </row>
    <row r="195" spans="1:18" x14ac:dyDescent="0.2">
      <c r="A195" s="300"/>
      <c r="B195" s="300"/>
      <c r="C195" s="300"/>
      <c r="D195" s="300"/>
      <c r="E195" s="300"/>
      <c r="F195" s="300"/>
      <c r="G195" s="300"/>
      <c r="H195" s="300"/>
      <c r="I195" s="300"/>
      <c r="J195" s="300"/>
      <c r="K195" s="300"/>
      <c r="L195" s="300"/>
      <c r="M195" s="300"/>
      <c r="N195" s="300"/>
      <c r="O195" s="300"/>
      <c r="P195" s="300"/>
      <c r="Q195" s="300"/>
      <c r="R195" s="300"/>
    </row>
    <row r="196" spans="1:18" x14ac:dyDescent="0.2">
      <c r="A196" s="300"/>
      <c r="B196" s="300"/>
      <c r="C196" s="300"/>
      <c r="D196" s="300"/>
      <c r="E196" s="300"/>
      <c r="F196" s="300"/>
      <c r="G196" s="300"/>
      <c r="H196" s="300"/>
      <c r="I196" s="300"/>
      <c r="J196" s="300"/>
      <c r="K196" s="300"/>
      <c r="L196" s="300"/>
      <c r="M196" s="300"/>
      <c r="N196" s="300"/>
      <c r="O196" s="300"/>
      <c r="P196" s="300"/>
      <c r="Q196" s="300"/>
      <c r="R196" s="300"/>
    </row>
    <row r="197" spans="1:18" x14ac:dyDescent="0.2">
      <c r="A197" s="300"/>
      <c r="B197" s="300"/>
      <c r="C197" s="300"/>
      <c r="D197" s="300"/>
      <c r="E197" s="300"/>
      <c r="F197" s="300"/>
      <c r="G197" s="300"/>
      <c r="H197" s="300"/>
      <c r="I197" s="300"/>
      <c r="J197" s="300"/>
      <c r="K197" s="300"/>
      <c r="L197" s="300"/>
      <c r="M197" s="300"/>
      <c r="N197" s="300"/>
      <c r="O197" s="300"/>
      <c r="P197" s="300"/>
      <c r="Q197" s="300"/>
      <c r="R197" s="300"/>
    </row>
    <row r="198" spans="1:18" x14ac:dyDescent="0.2">
      <c r="A198" s="300"/>
      <c r="B198" s="300"/>
      <c r="C198" s="300"/>
      <c r="D198" s="300"/>
      <c r="E198" s="300"/>
      <c r="F198" s="300"/>
      <c r="G198" s="300"/>
      <c r="H198" s="300"/>
      <c r="I198" s="300"/>
      <c r="J198" s="300"/>
      <c r="K198" s="300"/>
      <c r="L198" s="300"/>
      <c r="M198" s="300"/>
      <c r="N198" s="300"/>
      <c r="O198" s="300"/>
      <c r="P198" s="300"/>
      <c r="Q198" s="300"/>
      <c r="R198" s="300"/>
    </row>
    <row r="199" spans="1:18" x14ac:dyDescent="0.2">
      <c r="A199" s="300"/>
      <c r="B199" s="300"/>
      <c r="C199" s="300"/>
      <c r="D199" s="300"/>
      <c r="E199" s="300"/>
      <c r="F199" s="300"/>
      <c r="G199" s="300"/>
      <c r="H199" s="300"/>
      <c r="I199" s="300"/>
      <c r="J199" s="300"/>
      <c r="K199" s="300"/>
      <c r="L199" s="300"/>
      <c r="M199" s="300"/>
      <c r="N199" s="300"/>
      <c r="O199" s="300"/>
      <c r="P199" s="300"/>
      <c r="Q199" s="300"/>
      <c r="R199" s="300"/>
    </row>
    <row r="200" spans="1:18" x14ac:dyDescent="0.2">
      <c r="A200" s="300"/>
      <c r="B200" s="300"/>
      <c r="C200" s="300"/>
      <c r="D200" s="300"/>
      <c r="E200" s="300"/>
      <c r="F200" s="300"/>
      <c r="G200" s="300"/>
      <c r="H200" s="300"/>
      <c r="I200" s="300"/>
      <c r="J200" s="300"/>
      <c r="K200" s="300"/>
      <c r="L200" s="300"/>
      <c r="M200" s="300"/>
      <c r="N200" s="300"/>
      <c r="O200" s="300"/>
      <c r="P200" s="300"/>
      <c r="Q200" s="300"/>
      <c r="R200" s="300"/>
    </row>
    <row r="201" spans="1:18" x14ac:dyDescent="0.2">
      <c r="A201" s="300"/>
      <c r="B201" s="300"/>
      <c r="C201" s="300"/>
      <c r="D201" s="300"/>
      <c r="E201" s="300"/>
      <c r="F201" s="300"/>
      <c r="G201" s="300"/>
      <c r="H201" s="300"/>
      <c r="I201" s="300"/>
      <c r="J201" s="300"/>
      <c r="K201" s="300"/>
      <c r="L201" s="300"/>
      <c r="M201" s="300"/>
      <c r="N201" s="300"/>
      <c r="O201" s="300"/>
      <c r="P201" s="300"/>
      <c r="Q201" s="300"/>
      <c r="R201" s="300"/>
    </row>
    <row r="202" spans="1:18" x14ac:dyDescent="0.2">
      <c r="A202" s="300"/>
      <c r="B202" s="300"/>
      <c r="C202" s="300"/>
      <c r="D202" s="300"/>
      <c r="E202" s="300"/>
      <c r="F202" s="300"/>
      <c r="G202" s="300"/>
      <c r="H202" s="300"/>
      <c r="I202" s="300"/>
      <c r="J202" s="300"/>
      <c r="K202" s="300"/>
      <c r="L202" s="300"/>
      <c r="M202" s="300"/>
      <c r="N202" s="300"/>
      <c r="O202" s="300"/>
      <c r="P202" s="300"/>
      <c r="Q202" s="300"/>
      <c r="R202" s="300"/>
    </row>
    <row r="203" spans="1:18" x14ac:dyDescent="0.2">
      <c r="A203" s="300"/>
      <c r="B203" s="300"/>
      <c r="C203" s="300"/>
      <c r="D203" s="300"/>
      <c r="E203" s="300"/>
      <c r="F203" s="300"/>
      <c r="G203" s="300"/>
      <c r="H203" s="300"/>
      <c r="I203" s="300"/>
      <c r="J203" s="300"/>
      <c r="K203" s="300"/>
      <c r="L203" s="300"/>
      <c r="M203" s="300"/>
      <c r="N203" s="300"/>
      <c r="O203" s="300"/>
      <c r="P203" s="300"/>
      <c r="Q203" s="300"/>
      <c r="R203" s="300"/>
    </row>
    <row r="204" spans="1:18" x14ac:dyDescent="0.2">
      <c r="A204" s="300"/>
      <c r="B204" s="300"/>
      <c r="C204" s="300"/>
      <c r="D204" s="300"/>
      <c r="E204" s="300"/>
      <c r="F204" s="300"/>
      <c r="G204" s="300"/>
      <c r="H204" s="300"/>
      <c r="I204" s="300"/>
      <c r="J204" s="300"/>
      <c r="K204" s="300"/>
      <c r="L204" s="300"/>
      <c r="M204" s="300"/>
      <c r="N204" s="300"/>
      <c r="O204" s="300"/>
      <c r="P204" s="300"/>
      <c r="Q204" s="300"/>
      <c r="R204" s="300"/>
    </row>
    <row r="205" spans="1:18" x14ac:dyDescent="0.2">
      <c r="A205" s="300"/>
      <c r="B205" s="300"/>
      <c r="C205" s="300"/>
      <c r="D205" s="300"/>
      <c r="E205" s="300"/>
      <c r="F205" s="300"/>
      <c r="G205" s="300"/>
      <c r="H205" s="300"/>
      <c r="I205" s="300"/>
      <c r="J205" s="300"/>
      <c r="K205" s="300"/>
      <c r="L205" s="300"/>
      <c r="M205" s="300"/>
      <c r="N205" s="300"/>
      <c r="O205" s="300"/>
      <c r="P205" s="300"/>
      <c r="Q205" s="300"/>
      <c r="R205" s="300"/>
    </row>
    <row r="206" spans="1:18" x14ac:dyDescent="0.2">
      <c r="A206" s="300"/>
      <c r="B206" s="300"/>
      <c r="C206" s="300"/>
      <c r="D206" s="300"/>
      <c r="E206" s="300"/>
      <c r="F206" s="300"/>
      <c r="G206" s="300"/>
      <c r="H206" s="300"/>
      <c r="I206" s="300"/>
      <c r="J206" s="300"/>
      <c r="K206" s="300"/>
      <c r="L206" s="300"/>
      <c r="M206" s="300"/>
      <c r="N206" s="300"/>
      <c r="O206" s="300"/>
      <c r="P206" s="300"/>
      <c r="Q206" s="300"/>
      <c r="R206" s="300"/>
    </row>
    <row r="207" spans="1:18" x14ac:dyDescent="0.2">
      <c r="A207" s="300"/>
      <c r="B207" s="300"/>
      <c r="C207" s="300"/>
      <c r="D207" s="300"/>
      <c r="E207" s="300"/>
      <c r="F207" s="300"/>
      <c r="G207" s="300"/>
      <c r="H207" s="300"/>
      <c r="I207" s="300"/>
      <c r="J207" s="300"/>
      <c r="K207" s="300"/>
      <c r="L207" s="300"/>
      <c r="M207" s="300"/>
      <c r="N207" s="300"/>
      <c r="O207" s="300"/>
      <c r="P207" s="300"/>
      <c r="Q207" s="300"/>
      <c r="R207" s="300"/>
    </row>
    <row r="208" spans="1:18" x14ac:dyDescent="0.2">
      <c r="A208" s="300"/>
      <c r="B208" s="300"/>
      <c r="C208" s="300"/>
      <c r="D208" s="300"/>
      <c r="E208" s="300"/>
      <c r="F208" s="300"/>
      <c r="G208" s="300"/>
      <c r="H208" s="300"/>
      <c r="I208" s="300"/>
      <c r="J208" s="300"/>
      <c r="K208" s="300"/>
      <c r="L208" s="300"/>
      <c r="M208" s="300"/>
      <c r="N208" s="300"/>
      <c r="O208" s="300"/>
      <c r="P208" s="300"/>
      <c r="Q208" s="300"/>
      <c r="R208" s="300"/>
    </row>
    <row r="209" spans="1:18" x14ac:dyDescent="0.2">
      <c r="A209" s="300"/>
      <c r="B209" s="300"/>
      <c r="C209" s="300"/>
      <c r="D209" s="300"/>
      <c r="E209" s="300"/>
      <c r="F209" s="300"/>
      <c r="G209" s="300"/>
      <c r="H209" s="300"/>
      <c r="I209" s="300"/>
      <c r="J209" s="300"/>
      <c r="K209" s="300"/>
      <c r="L209" s="300"/>
      <c r="M209" s="300"/>
      <c r="N209" s="300"/>
      <c r="O209" s="300"/>
      <c r="P209" s="300"/>
      <c r="Q209" s="300"/>
      <c r="R209" s="300"/>
    </row>
    <row r="210" spans="1:18" x14ac:dyDescent="0.2">
      <c r="A210" s="300"/>
      <c r="B210" s="300"/>
      <c r="C210" s="300"/>
      <c r="D210" s="300"/>
      <c r="E210" s="300"/>
      <c r="F210" s="300"/>
      <c r="G210" s="300"/>
      <c r="H210" s="300"/>
      <c r="I210" s="300"/>
      <c r="J210" s="300"/>
      <c r="K210" s="300"/>
      <c r="L210" s="300"/>
      <c r="M210" s="300"/>
      <c r="N210" s="300"/>
      <c r="O210" s="300"/>
      <c r="P210" s="300"/>
      <c r="Q210" s="300"/>
      <c r="R210" s="300"/>
    </row>
    <row r="211" spans="1:18" x14ac:dyDescent="0.2">
      <c r="A211" s="300"/>
      <c r="B211" s="300"/>
      <c r="C211" s="300"/>
      <c r="D211" s="300"/>
      <c r="E211" s="300"/>
      <c r="F211" s="300"/>
      <c r="G211" s="300"/>
      <c r="H211" s="300"/>
      <c r="I211" s="300"/>
      <c r="J211" s="300"/>
      <c r="K211" s="300"/>
      <c r="L211" s="300"/>
      <c r="M211" s="300"/>
      <c r="N211" s="300"/>
      <c r="O211" s="300"/>
      <c r="P211" s="300"/>
      <c r="Q211" s="300"/>
      <c r="R211" s="300"/>
    </row>
    <row r="212" spans="1:18" x14ac:dyDescent="0.2">
      <c r="A212" s="300"/>
      <c r="B212" s="300"/>
      <c r="C212" s="300"/>
      <c r="D212" s="300"/>
      <c r="E212" s="300"/>
      <c r="F212" s="300"/>
      <c r="G212" s="300"/>
      <c r="H212" s="300"/>
      <c r="I212" s="300"/>
      <c r="J212" s="300"/>
      <c r="K212" s="300"/>
      <c r="L212" s="300"/>
      <c r="M212" s="300"/>
      <c r="N212" s="300"/>
      <c r="O212" s="300"/>
      <c r="P212" s="300"/>
      <c r="Q212" s="300"/>
      <c r="R212" s="300"/>
    </row>
    <row r="213" spans="1:18" x14ac:dyDescent="0.2">
      <c r="A213" s="300"/>
      <c r="B213" s="300"/>
      <c r="C213" s="300"/>
      <c r="D213" s="300"/>
      <c r="E213" s="300"/>
      <c r="F213" s="300"/>
      <c r="G213" s="300"/>
      <c r="H213" s="300"/>
      <c r="I213" s="300"/>
      <c r="J213" s="300"/>
      <c r="K213" s="300"/>
      <c r="L213" s="300"/>
      <c r="M213" s="300"/>
      <c r="N213" s="300"/>
      <c r="O213" s="300"/>
      <c r="P213" s="300"/>
      <c r="Q213" s="300"/>
      <c r="R213" s="300"/>
    </row>
    <row r="214" spans="1:18" x14ac:dyDescent="0.2">
      <c r="A214" s="300"/>
      <c r="B214" s="300"/>
      <c r="C214" s="300"/>
      <c r="D214" s="300"/>
      <c r="E214" s="300"/>
      <c r="F214" s="300"/>
      <c r="G214" s="300"/>
      <c r="H214" s="300"/>
      <c r="I214" s="300"/>
      <c r="J214" s="300"/>
      <c r="K214" s="300"/>
      <c r="L214" s="300"/>
      <c r="M214" s="300"/>
      <c r="N214" s="300"/>
      <c r="O214" s="300"/>
      <c r="P214" s="300"/>
      <c r="Q214" s="300"/>
      <c r="R214" s="300"/>
    </row>
    <row r="215" spans="1:18" x14ac:dyDescent="0.2">
      <c r="A215" s="300"/>
      <c r="B215" s="300"/>
      <c r="C215" s="300"/>
      <c r="D215" s="300"/>
      <c r="E215" s="300"/>
      <c r="F215" s="300"/>
      <c r="G215" s="300"/>
      <c r="H215" s="300"/>
      <c r="I215" s="300"/>
      <c r="J215" s="300"/>
      <c r="K215" s="300"/>
      <c r="L215" s="300"/>
      <c r="M215" s="300"/>
      <c r="N215" s="300"/>
      <c r="O215" s="300"/>
      <c r="P215" s="300"/>
      <c r="Q215" s="300"/>
      <c r="R215" s="300"/>
    </row>
    <row r="216" spans="1:18" x14ac:dyDescent="0.2">
      <c r="A216" s="300"/>
      <c r="B216" s="300"/>
      <c r="C216" s="300"/>
      <c r="D216" s="300"/>
      <c r="E216" s="300"/>
      <c r="F216" s="300"/>
      <c r="G216" s="300"/>
      <c r="H216" s="300"/>
      <c r="I216" s="300"/>
      <c r="J216" s="300"/>
      <c r="K216" s="300"/>
      <c r="L216" s="300"/>
      <c r="M216" s="300"/>
      <c r="N216" s="300"/>
      <c r="O216" s="300"/>
      <c r="P216" s="300"/>
      <c r="Q216" s="300"/>
      <c r="R216" s="300"/>
    </row>
  </sheetData>
  <mergeCells count="22">
    <mergeCell ref="I63:K63"/>
    <mergeCell ref="F22:J22"/>
    <mergeCell ref="D22:E22"/>
    <mergeCell ref="D23:E23"/>
    <mergeCell ref="F23:I23"/>
    <mergeCell ref="E29:H29"/>
    <mergeCell ref="I61:K61"/>
    <mergeCell ref="E31:G31"/>
    <mergeCell ref="D35:J35"/>
    <mergeCell ref="D36:J36"/>
    <mergeCell ref="E27:H27"/>
    <mergeCell ref="B1:D1"/>
    <mergeCell ref="I5:K5"/>
    <mergeCell ref="D25:G25"/>
    <mergeCell ref="G33:H33"/>
    <mergeCell ref="F15:I15"/>
    <mergeCell ref="F19:G19"/>
    <mergeCell ref="B7:E7"/>
    <mergeCell ref="C8:D8"/>
    <mergeCell ref="F11:I11"/>
    <mergeCell ref="F13:I13"/>
    <mergeCell ref="B17:J17"/>
  </mergeCells>
  <phoneticPr fontId="58"/>
  <hyperlinks>
    <hyperlink ref="I61:K61" location="関係書類一覧表!A1" display="関係書類一覧表!A1" xr:uid="{0E0CAC5E-34AE-458E-988C-68510F3A06A7}"/>
    <hyperlink ref="I63:K63" location="'一括記入シート（最初に記入してください）'!A1" display="'一括記入シート（最初に記入してください）'!A1" xr:uid="{75E64B79-C8CB-4FAE-BFBB-F2228F3961CD}"/>
  </hyperlinks>
  <pageMargins left="0.75" right="0.75" top="1" bottom="1" header="0.51180555555555562" footer="0.51180555555555562"/>
  <pageSetup paperSize="9" scale="94" firstPageNumber="4294963191" orientation="portrait" blackAndWhite="1" r:id="rId1"/>
  <headerFooter alignWithMargins="0">
    <oddHeader>&amp;R(上田市様式６)</oddHeader>
  </headerFooter>
  <colBreaks count="1" manualBreakCount="1">
    <brk id="11"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C1BB7-E5CE-4CAE-82E7-CEA50C9EFFEB}">
  <sheetPr>
    <tabColor indexed="13"/>
  </sheetPr>
  <dimension ref="A1:BA118"/>
  <sheetViews>
    <sheetView topLeftCell="A68" workbookViewId="0">
      <selection activeCell="N70" sqref="N70:AG70"/>
    </sheetView>
  </sheetViews>
  <sheetFormatPr defaultRowHeight="13.2" x14ac:dyDescent="0.2"/>
  <cols>
    <col min="1" max="38" width="2.6640625" customWidth="1"/>
  </cols>
  <sheetData>
    <row r="1" spans="1:50" x14ac:dyDescent="0.2">
      <c r="A1" t="s">
        <v>829</v>
      </c>
      <c r="AL1" s="63" t="s">
        <v>830</v>
      </c>
      <c r="AM1" s="64"/>
      <c r="AN1" s="64"/>
      <c r="AO1" s="64"/>
      <c r="AP1" s="64"/>
      <c r="AQ1" s="64"/>
      <c r="AR1" s="52"/>
      <c r="AS1" s="52"/>
      <c r="AT1" s="52"/>
      <c r="AU1" s="52"/>
      <c r="AV1" s="52"/>
      <c r="AW1" s="52"/>
      <c r="AX1" s="52"/>
    </row>
    <row r="2" spans="1:50" x14ac:dyDescent="0.2">
      <c r="AL2" s="1275" t="s">
        <v>476</v>
      </c>
      <c r="AM2" s="1275"/>
      <c r="AN2" s="1275"/>
      <c r="AO2" s="1275"/>
      <c r="AP2" s="1275"/>
      <c r="AQ2" s="1275"/>
      <c r="AR2" s="1275"/>
      <c r="AS2" s="1275"/>
      <c r="AT2" s="1275"/>
      <c r="AU2" s="1275"/>
      <c r="AV2" s="1275"/>
      <c r="AW2" s="1275"/>
      <c r="AX2" s="52"/>
    </row>
    <row r="3" spans="1:50" x14ac:dyDescent="0.2">
      <c r="AL3" s="1275"/>
      <c r="AM3" s="1275"/>
      <c r="AN3" s="1275"/>
      <c r="AO3" s="1275"/>
      <c r="AP3" s="1275"/>
      <c r="AQ3" s="1275"/>
      <c r="AR3" s="1275"/>
      <c r="AS3" s="1275"/>
      <c r="AT3" s="1275"/>
      <c r="AU3" s="1275"/>
      <c r="AV3" s="1275"/>
      <c r="AW3" s="1275"/>
      <c r="AX3" s="52"/>
    </row>
    <row r="4" spans="1:50" x14ac:dyDescent="0.2">
      <c r="H4" s="751" t="str">
        <f>IF(ISBLANK('一括記入シート（最初）'!$E$14),"",'一括記入シート（最初）'!$E$14)</f>
        <v>〇〇水土里会</v>
      </c>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752"/>
      <c r="AL4" s="61"/>
      <c r="AM4" s="52"/>
      <c r="AN4" s="52"/>
      <c r="AO4" s="52"/>
      <c r="AP4" s="52"/>
      <c r="AQ4" s="52"/>
      <c r="AR4" s="52"/>
      <c r="AS4" s="52"/>
      <c r="AT4" s="52"/>
      <c r="AU4" s="52"/>
      <c r="AV4" s="52"/>
      <c r="AW4" s="52"/>
      <c r="AX4" s="52"/>
    </row>
    <row r="5" spans="1:50" x14ac:dyDescent="0.2">
      <c r="H5" s="1193" t="str">
        <f>IF(ISBLANK('一括記入シート（最初）'!$C$41),"",'一括記入シート（最初）'!$C$41)</f>
        <v>代表</v>
      </c>
      <c r="I5" s="1193"/>
      <c r="J5" s="1193"/>
      <c r="K5" s="1193" t="str">
        <f>IF(ISBLANK('一括記入シート（最初）'!$C$42),"",'一括記入シート（最初）'!$C$42)</f>
        <v>副代表</v>
      </c>
      <c r="L5" s="1193"/>
      <c r="M5" s="1193"/>
      <c r="N5" s="1193" t="str">
        <f>IF(ISBLANK('一括記入シート（最初）'!$C$43),"",'一括記入シート（最初）'!$C$43)</f>
        <v>事務局長</v>
      </c>
      <c r="O5" s="1193"/>
      <c r="P5" s="1193"/>
      <c r="Q5" s="1193" t="str">
        <f>IF(ISBLANK('一括記入シート（最初）'!$C$44),"",'一括記入シート（最初）'!$C$44)</f>
        <v>会計</v>
      </c>
      <c r="R5" s="1193"/>
      <c r="S5" s="1193"/>
      <c r="T5" s="1193" t="str">
        <f>IF(ISBLANK('一括記入シート（最初）'!$C$45),"",'一括記入シート（最初）'!$C$45)</f>
        <v>　担当者（工事）</v>
      </c>
      <c r="U5" s="1193"/>
      <c r="V5" s="1193"/>
      <c r="W5" s="1193" t="str">
        <f>IF(ISBLANK('一括記入シート（最初）'!$C$46),"",'一括記入シート（最初）'!$C$46)</f>
        <v/>
      </c>
      <c r="X5" s="1193"/>
      <c r="Y5" s="1193"/>
      <c r="Z5" s="1193" t="str">
        <f>IF(ISBLANK('一括記入シート（最初）'!$C$47),"",'一括記入シート（最初）'!$C$47)</f>
        <v/>
      </c>
      <c r="AA5" s="1193"/>
      <c r="AB5" s="1193"/>
      <c r="AC5" s="1193" t="str">
        <f>IF(ISBLANK('一括記入シート（最初）'!$C$48),"",'一括記入シート（最初）'!$C$48)</f>
        <v/>
      </c>
      <c r="AD5" s="1193"/>
      <c r="AE5" s="1193"/>
      <c r="AF5" s="1193" t="str">
        <f>IF(ISBLANK('一括記入シート（最初）'!$C$49),"",'一括記入シート（最初）'!$C$49)</f>
        <v/>
      </c>
      <c r="AG5" s="1193"/>
      <c r="AH5" s="1193"/>
      <c r="AI5" s="1193" t="str">
        <f>IF(ISBLANK('一括記入シート（最初）'!$C$50),"",'一括記入シート（最初）'!$C$50)</f>
        <v/>
      </c>
      <c r="AJ5" s="1193"/>
      <c r="AK5" s="1193"/>
      <c r="AL5" s="339" t="s">
        <v>584</v>
      </c>
      <c r="AM5" s="340"/>
      <c r="AN5" s="340"/>
      <c r="AO5" s="340"/>
      <c r="AP5" s="340"/>
      <c r="AQ5" s="340"/>
      <c r="AR5" s="340"/>
      <c r="AS5" s="340"/>
      <c r="AT5" s="340"/>
      <c r="AU5" s="340"/>
      <c r="AV5" s="52"/>
      <c r="AW5" s="52"/>
      <c r="AX5" s="52"/>
    </row>
    <row r="6" spans="1:50" x14ac:dyDescent="0.2">
      <c r="H6" s="958"/>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8"/>
      <c r="AL6" s="339" t="s">
        <v>275</v>
      </c>
      <c r="AM6" s="339"/>
      <c r="AN6" s="339"/>
      <c r="AO6" s="339"/>
      <c r="AP6" s="339"/>
      <c r="AQ6" s="340"/>
      <c r="AR6" s="340"/>
      <c r="AS6" s="340"/>
      <c r="AT6" s="340"/>
      <c r="AU6" s="340"/>
      <c r="AV6" s="52"/>
      <c r="AW6" s="52"/>
      <c r="AX6" s="52"/>
    </row>
    <row r="7" spans="1:50" x14ac:dyDescent="0.2">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8"/>
      <c r="AH7" s="958"/>
      <c r="AI7" s="958"/>
      <c r="AJ7" s="958"/>
      <c r="AK7" s="958"/>
      <c r="AL7" s="1325" t="s">
        <v>714</v>
      </c>
      <c r="AM7" s="1326"/>
      <c r="AN7" s="1326"/>
      <c r="AO7" s="1326"/>
      <c r="AP7" s="1326"/>
      <c r="AQ7" s="1326"/>
      <c r="AR7" s="1326"/>
      <c r="AS7" s="52"/>
      <c r="AT7" s="52"/>
      <c r="AU7" s="52"/>
      <c r="AV7" s="52"/>
      <c r="AW7" s="52"/>
      <c r="AX7" s="52"/>
    </row>
    <row r="8" spans="1:50" x14ac:dyDescent="0.2">
      <c r="H8" s="958"/>
      <c r="I8" s="958"/>
      <c r="J8" s="958"/>
      <c r="K8" s="958"/>
      <c r="L8" s="958"/>
      <c r="M8" s="958"/>
      <c r="N8" s="958"/>
      <c r="O8" s="958"/>
      <c r="P8" s="958"/>
      <c r="Q8" s="958"/>
      <c r="R8" s="958"/>
      <c r="S8" s="958"/>
      <c r="T8" s="958"/>
      <c r="U8" s="958"/>
      <c r="V8" s="958"/>
      <c r="W8" s="958"/>
      <c r="X8" s="958"/>
      <c r="Y8" s="958"/>
      <c r="Z8" s="958"/>
      <c r="AA8" s="958"/>
      <c r="AB8" s="958"/>
      <c r="AC8" s="958"/>
      <c r="AD8" s="958"/>
      <c r="AE8" s="958"/>
      <c r="AF8" s="958"/>
      <c r="AG8" s="958"/>
      <c r="AH8" s="958"/>
      <c r="AI8" s="958"/>
      <c r="AJ8" s="958"/>
      <c r="AK8" s="958"/>
      <c r="AL8" s="1325"/>
      <c r="AM8" s="1326"/>
      <c r="AN8" s="1326"/>
      <c r="AO8" s="1326"/>
      <c r="AP8" s="1326"/>
      <c r="AQ8" s="1326"/>
      <c r="AR8" s="1326"/>
      <c r="AS8" s="52"/>
      <c r="AT8" s="52"/>
      <c r="AU8" s="52"/>
      <c r="AV8" s="52"/>
      <c r="AW8" s="52"/>
      <c r="AX8" s="52"/>
    </row>
    <row r="9" spans="1:50" x14ac:dyDescent="0.2">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8"/>
      <c r="AH9" s="958"/>
      <c r="AI9" s="958"/>
      <c r="AJ9" s="958"/>
      <c r="AK9" s="958"/>
      <c r="AL9" s="52"/>
      <c r="AM9" s="1110" t="s">
        <v>477</v>
      </c>
      <c r="AN9" s="1110"/>
      <c r="AO9" s="1110"/>
      <c r="AP9" s="1110"/>
      <c r="AQ9" s="1110"/>
      <c r="AR9" s="1110"/>
      <c r="AS9" s="1110"/>
      <c r="AT9" s="1110"/>
      <c r="AU9" s="1110"/>
      <c r="AV9" s="1110"/>
      <c r="AW9" s="1110"/>
      <c r="AX9" s="1110"/>
    </row>
    <row r="10" spans="1:50" ht="13.2" customHeight="1" x14ac:dyDescent="0.2">
      <c r="AL10" s="52"/>
      <c r="AM10" s="1110"/>
      <c r="AN10" s="1110"/>
      <c r="AO10" s="1110"/>
      <c r="AP10" s="1110"/>
      <c r="AQ10" s="1110"/>
      <c r="AR10" s="1110"/>
      <c r="AS10" s="1110"/>
      <c r="AT10" s="1110"/>
      <c r="AU10" s="1110"/>
      <c r="AV10" s="1110"/>
      <c r="AW10" s="1110"/>
      <c r="AX10" s="1110"/>
    </row>
    <row r="11" spans="1:50" ht="13.2" customHeight="1" x14ac:dyDescent="0.2">
      <c r="AL11" s="52"/>
      <c r="AM11" s="1110"/>
      <c r="AN11" s="1110"/>
      <c r="AO11" s="1110"/>
      <c r="AP11" s="1110"/>
      <c r="AQ11" s="1110"/>
      <c r="AR11" s="1110"/>
      <c r="AS11" s="1110"/>
      <c r="AT11" s="1110"/>
      <c r="AU11" s="1110"/>
      <c r="AV11" s="1110"/>
      <c r="AW11" s="1110"/>
      <c r="AX11" s="1110"/>
    </row>
    <row r="12" spans="1:50" ht="13.2" customHeight="1" x14ac:dyDescent="0.2">
      <c r="A12" s="2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20"/>
      <c r="AL12" s="52"/>
      <c r="AM12" s="1110"/>
      <c r="AN12" s="1110"/>
      <c r="AO12" s="1110"/>
      <c r="AP12" s="1110"/>
      <c r="AQ12" s="1110"/>
      <c r="AR12" s="1110"/>
      <c r="AS12" s="1110"/>
      <c r="AT12" s="1110"/>
      <c r="AU12" s="1110"/>
      <c r="AV12" s="1110"/>
      <c r="AW12" s="1110"/>
      <c r="AX12" s="1110"/>
    </row>
    <row r="13" spans="1:50" ht="13.2" customHeight="1" x14ac:dyDescent="0.2">
      <c r="A13" s="4"/>
      <c r="AK13" s="21"/>
      <c r="AL13" s="52"/>
      <c r="AM13" s="1110"/>
      <c r="AN13" s="1110"/>
      <c r="AO13" s="1110"/>
      <c r="AP13" s="1110"/>
      <c r="AQ13" s="1110"/>
      <c r="AR13" s="1110"/>
      <c r="AS13" s="1110"/>
      <c r="AT13" s="1110"/>
      <c r="AU13" s="1110"/>
      <c r="AV13" s="1110"/>
      <c r="AW13" s="1110"/>
      <c r="AX13" s="1110"/>
    </row>
    <row r="14" spans="1:50" x14ac:dyDescent="0.2">
      <c r="A14" s="1327" t="s">
        <v>248</v>
      </c>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9"/>
      <c r="AL14" s="52"/>
      <c r="AM14" s="52"/>
      <c r="AN14" s="52"/>
      <c r="AO14" s="52"/>
      <c r="AP14" s="52"/>
      <c r="AQ14" s="52"/>
      <c r="AR14" s="52"/>
      <c r="AS14" s="52"/>
      <c r="AT14" s="52"/>
      <c r="AU14" s="52"/>
      <c r="AV14" s="52"/>
      <c r="AW14" s="52"/>
      <c r="AX14" s="52"/>
    </row>
    <row r="15" spans="1:50" x14ac:dyDescent="0.2">
      <c r="A15" s="1327"/>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9"/>
      <c r="AL15" s="52"/>
      <c r="AM15" s="52"/>
      <c r="AN15" s="52"/>
      <c r="AO15" s="52"/>
      <c r="AP15" s="52"/>
      <c r="AQ15" s="52"/>
      <c r="AR15" s="52"/>
      <c r="AS15" s="52"/>
      <c r="AT15" s="52"/>
      <c r="AU15" s="52"/>
      <c r="AV15" s="52"/>
      <c r="AW15" s="52"/>
      <c r="AX15" s="52"/>
    </row>
    <row r="16" spans="1:50" ht="13.5" customHeight="1" x14ac:dyDescent="0.2">
      <c r="A16" s="25"/>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6"/>
      <c r="AL16" s="52"/>
      <c r="AM16" s="52"/>
      <c r="AN16" s="52"/>
      <c r="AO16" s="52"/>
      <c r="AP16" s="52"/>
      <c r="AQ16" s="52"/>
      <c r="AR16" s="52"/>
      <c r="AS16" s="52"/>
      <c r="AT16" s="52"/>
      <c r="AU16" s="52"/>
      <c r="AV16" s="52"/>
      <c r="AW16" s="52"/>
      <c r="AX16" s="52"/>
    </row>
    <row r="17" spans="1:50" ht="14.4" x14ac:dyDescent="0.2">
      <c r="A17" s="192"/>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773" t="str">
        <f>IF(ISBLANK('一括記入シート（最初）'!$E$148),"",'一括記入シート（最初）'!$E$148)</f>
        <v>令和年月日</v>
      </c>
      <c r="AB17" s="773"/>
      <c r="AC17" s="773"/>
      <c r="AD17" s="773"/>
      <c r="AE17" s="773"/>
      <c r="AF17" s="773"/>
      <c r="AG17" s="773"/>
      <c r="AH17" s="773"/>
      <c r="AI17" s="773"/>
      <c r="AJ17" s="773"/>
      <c r="AK17" s="1330"/>
      <c r="AL17" s="1274" t="s">
        <v>249</v>
      </c>
      <c r="AM17" s="1275"/>
      <c r="AN17" s="1275"/>
      <c r="AO17" s="1275"/>
      <c r="AP17" s="1275"/>
      <c r="AQ17" s="1275"/>
      <c r="AR17" s="1275"/>
      <c r="AS17" s="341"/>
      <c r="AT17" s="341"/>
      <c r="AU17" s="341"/>
      <c r="AV17" s="341"/>
      <c r="AW17" s="341"/>
      <c r="AX17" s="341"/>
    </row>
    <row r="18" spans="1:50" ht="14.4" x14ac:dyDescent="0.2">
      <c r="A18" s="192"/>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93"/>
      <c r="AL18" s="52"/>
      <c r="AM18" s="52"/>
      <c r="AN18" s="52"/>
      <c r="AO18" s="52"/>
      <c r="AP18" s="52"/>
      <c r="AQ18" s="52"/>
      <c r="AR18" s="52"/>
      <c r="AS18" s="341"/>
      <c r="AT18" s="341"/>
      <c r="AU18" s="341"/>
      <c r="AV18" s="341"/>
      <c r="AW18" s="341"/>
      <c r="AX18" s="341"/>
    </row>
    <row r="19" spans="1:50" ht="14.4" x14ac:dyDescent="0.2">
      <c r="A19" s="192"/>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93"/>
      <c r="AL19" s="52"/>
      <c r="AM19" s="52"/>
      <c r="AN19" s="52"/>
      <c r="AO19" s="52"/>
      <c r="AP19" s="52"/>
      <c r="AQ19" s="52"/>
      <c r="AR19" s="52"/>
      <c r="AS19" s="341"/>
      <c r="AT19" s="341"/>
      <c r="AU19" s="341"/>
      <c r="AV19" s="341"/>
      <c r="AW19" s="341"/>
      <c r="AX19" s="341"/>
    </row>
    <row r="20" spans="1:50" ht="14.4" x14ac:dyDescent="0.2">
      <c r="A20" s="192"/>
      <c r="B20" s="147"/>
      <c r="C20" s="147"/>
      <c r="D20" s="147"/>
      <c r="E20" s="147"/>
      <c r="F20" s="147"/>
      <c r="G20" s="147"/>
      <c r="H20" s="147"/>
      <c r="I20" s="147"/>
      <c r="J20" s="147"/>
      <c r="K20" s="147"/>
      <c r="L20" s="147"/>
      <c r="M20" s="147"/>
      <c r="N20" s="147"/>
      <c r="O20" s="147"/>
      <c r="P20" s="147"/>
      <c r="Q20" s="147"/>
      <c r="R20" s="147" t="s">
        <v>250</v>
      </c>
      <c r="T20" s="147"/>
      <c r="U20" s="147"/>
      <c r="V20" s="147"/>
      <c r="W20" s="147"/>
      <c r="X20" s="1302" t="str">
        <f>IF(ISBLANK('一括記入シート（最初）'!$C$140),"",'一括記入シート（最初）'!$C$140)</f>
        <v>○○</v>
      </c>
      <c r="Y20" s="1302"/>
      <c r="Z20" s="1302"/>
      <c r="AA20" s="1302" t="str">
        <f>IF(ISBLANK('一括記入シート（最初）'!$C$141),"",'一括記入シート（最初）'!$C$141)</f>
        <v>〇〇　〇〇</v>
      </c>
      <c r="AB20" s="1302"/>
      <c r="AC20" s="1302"/>
      <c r="AD20" s="1302"/>
      <c r="AE20" s="1302"/>
      <c r="AF20" s="1302"/>
      <c r="AG20" s="1302"/>
      <c r="AH20" s="1302"/>
      <c r="AI20" s="1302"/>
      <c r="AJ20" s="227" t="s">
        <v>388</v>
      </c>
      <c r="AK20" s="193"/>
      <c r="AL20" s="1274" t="s">
        <v>588</v>
      </c>
      <c r="AM20" s="1275"/>
      <c r="AN20" s="1275"/>
      <c r="AO20" s="1275"/>
      <c r="AP20" s="1275"/>
      <c r="AQ20" s="1275"/>
      <c r="AR20" s="1275"/>
      <c r="AS20" s="341"/>
      <c r="AT20" s="341"/>
      <c r="AU20" s="341"/>
      <c r="AV20" s="341"/>
      <c r="AW20" s="341"/>
      <c r="AX20" s="341"/>
    </row>
    <row r="21" spans="1:50" ht="14.4" x14ac:dyDescent="0.2">
      <c r="A21" s="192"/>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93"/>
      <c r="AL21" s="52"/>
      <c r="AM21" s="52"/>
      <c r="AN21" s="52"/>
      <c r="AO21" s="52"/>
      <c r="AP21" s="52"/>
      <c r="AQ21" s="52"/>
      <c r="AR21" s="52"/>
      <c r="AS21" s="341"/>
      <c r="AT21" s="341"/>
      <c r="AU21" s="341"/>
      <c r="AV21" s="341"/>
      <c r="AW21" s="341"/>
      <c r="AX21" s="341"/>
    </row>
    <row r="22" spans="1:50" ht="14.4" x14ac:dyDescent="0.2">
      <c r="A22" s="192"/>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93"/>
      <c r="AL22" s="52"/>
      <c r="AM22" s="52"/>
      <c r="AN22" s="52"/>
      <c r="AO22" s="52"/>
      <c r="AP22" s="52"/>
      <c r="AQ22" s="52"/>
      <c r="AR22" s="52"/>
      <c r="AS22" s="341"/>
      <c r="AT22" s="341"/>
      <c r="AU22" s="341"/>
      <c r="AV22" s="341"/>
      <c r="AW22" s="341"/>
      <c r="AX22" s="341"/>
    </row>
    <row r="23" spans="1:50" ht="14.4" x14ac:dyDescent="0.2">
      <c r="A23" s="192"/>
      <c r="B23" s="147" t="s">
        <v>251</v>
      </c>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93"/>
      <c r="AL23" s="52"/>
      <c r="AM23" s="52"/>
      <c r="AN23" s="52"/>
      <c r="AO23" s="52"/>
      <c r="AP23" s="52"/>
      <c r="AQ23" s="52"/>
      <c r="AR23" s="52"/>
      <c r="AS23" s="341"/>
      <c r="AT23" s="341"/>
      <c r="AU23" s="341"/>
      <c r="AV23" s="341"/>
      <c r="AW23" s="341"/>
      <c r="AX23" s="341"/>
    </row>
    <row r="24" spans="1:50" ht="14.4" x14ac:dyDescent="0.2">
      <c r="A24" s="192"/>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93"/>
      <c r="AL24" s="52"/>
      <c r="AM24" s="52"/>
      <c r="AN24" s="52"/>
      <c r="AO24" s="52"/>
      <c r="AP24" s="52"/>
      <c r="AQ24" s="52"/>
      <c r="AR24" s="52"/>
      <c r="AS24" s="341"/>
      <c r="AT24" s="341"/>
      <c r="AU24" s="341"/>
      <c r="AV24" s="341"/>
      <c r="AW24" s="341"/>
      <c r="AX24" s="341"/>
    </row>
    <row r="25" spans="1:50" ht="14.4" x14ac:dyDescent="0.2">
      <c r="A25" s="192"/>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93"/>
      <c r="AL25" s="52"/>
      <c r="AM25" s="52"/>
      <c r="AN25" s="52"/>
      <c r="AO25" s="52"/>
      <c r="AP25" s="52"/>
      <c r="AQ25" s="52"/>
      <c r="AR25" s="52"/>
      <c r="AS25" s="341"/>
      <c r="AT25" s="341"/>
      <c r="AU25" s="341"/>
      <c r="AV25" s="341"/>
      <c r="AW25" s="341"/>
      <c r="AX25" s="341"/>
    </row>
    <row r="26" spans="1:50" ht="14.4" x14ac:dyDescent="0.2">
      <c r="A26" s="192"/>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93"/>
      <c r="AL26" s="52"/>
      <c r="AM26" s="52"/>
      <c r="AN26" s="52"/>
      <c r="AO26" s="52"/>
      <c r="AP26" s="52"/>
      <c r="AQ26" s="52"/>
      <c r="AR26" s="52"/>
      <c r="AS26" s="341"/>
      <c r="AT26" s="341"/>
      <c r="AU26" s="341"/>
      <c r="AV26" s="341"/>
      <c r="AW26" s="341"/>
      <c r="AX26" s="341"/>
    </row>
    <row r="27" spans="1:50" ht="14.4" x14ac:dyDescent="0.2">
      <c r="A27" s="192"/>
      <c r="B27" s="147"/>
      <c r="C27" s="147"/>
      <c r="D27" s="147"/>
      <c r="E27" s="147"/>
      <c r="F27" s="147"/>
      <c r="G27" s="147"/>
      <c r="H27" s="147"/>
      <c r="I27" s="147"/>
      <c r="J27" s="147"/>
      <c r="K27" s="147"/>
      <c r="L27" s="147"/>
      <c r="M27" s="147"/>
      <c r="N27" s="147"/>
      <c r="O27" s="147"/>
      <c r="P27" s="147"/>
      <c r="Q27" s="147"/>
      <c r="R27" s="147"/>
      <c r="S27" s="147" t="s">
        <v>167</v>
      </c>
      <c r="T27" s="147"/>
      <c r="U27" s="147"/>
      <c r="V27" s="147"/>
      <c r="W27" s="147"/>
      <c r="X27" s="147"/>
      <c r="Y27" s="147"/>
      <c r="Z27" s="147"/>
      <c r="AA27" s="147"/>
      <c r="AB27" s="147"/>
      <c r="AC27" s="147"/>
      <c r="AD27" s="147"/>
      <c r="AE27" s="147"/>
      <c r="AF27" s="147"/>
      <c r="AG27" s="147"/>
      <c r="AH27" s="147"/>
      <c r="AI27" s="147"/>
      <c r="AJ27" s="147"/>
      <c r="AK27" s="193"/>
      <c r="AL27" s="52"/>
      <c r="AM27" s="52"/>
      <c r="AN27" s="52"/>
      <c r="AO27" s="52"/>
      <c r="AP27" s="52"/>
      <c r="AQ27" s="52"/>
      <c r="AR27" s="52"/>
      <c r="AS27" s="341"/>
      <c r="AT27" s="341"/>
      <c r="AU27" s="341"/>
      <c r="AV27" s="341"/>
      <c r="AW27" s="341"/>
      <c r="AX27" s="341"/>
    </row>
    <row r="28" spans="1:50" ht="14.4" x14ac:dyDescent="0.2">
      <c r="A28" s="192"/>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93"/>
      <c r="AL28" s="52"/>
      <c r="AM28" s="52"/>
      <c r="AN28" s="52"/>
      <c r="AO28" s="52"/>
      <c r="AP28" s="52"/>
      <c r="AQ28" s="52"/>
      <c r="AR28" s="52"/>
      <c r="AS28" s="341"/>
      <c r="AT28" s="341"/>
      <c r="AU28" s="341"/>
      <c r="AV28" s="341"/>
      <c r="AW28" s="341"/>
      <c r="AX28" s="341"/>
    </row>
    <row r="29" spans="1:50" x14ac:dyDescent="0.2">
      <c r="A29" s="1196" t="s">
        <v>252</v>
      </c>
      <c r="B29" s="1196"/>
      <c r="C29" s="1196"/>
      <c r="D29" s="1196"/>
      <c r="E29" s="1196"/>
      <c r="F29" s="1196"/>
      <c r="G29" s="1196"/>
      <c r="H29" s="1196"/>
      <c r="I29" s="1196"/>
      <c r="J29" s="1196"/>
      <c r="K29" s="1196"/>
      <c r="L29" s="1308" t="str">
        <f>IF(ISBLANK('一括記入シート（最初）'!$C$13),"",'一括記入シート（最初）'!$C$13)</f>
        <v>令和　6　年度</v>
      </c>
      <c r="M29" s="1308"/>
      <c r="N29" s="1308"/>
      <c r="O29" s="1308"/>
      <c r="P29" s="1308"/>
      <c r="Q29" s="1308"/>
      <c r="R29" s="1308"/>
      <c r="S29" s="1308"/>
      <c r="T29" s="1308"/>
      <c r="U29" s="1308"/>
      <c r="V29" s="1308"/>
      <c r="W29" s="1308"/>
      <c r="X29" s="1308"/>
      <c r="Y29" s="1308"/>
      <c r="Z29" s="1308"/>
      <c r="AA29" s="1308"/>
      <c r="AB29" s="1308"/>
      <c r="AC29" s="1308"/>
      <c r="AD29" s="1308"/>
      <c r="AE29" s="1308"/>
      <c r="AF29" s="1308"/>
      <c r="AG29" s="1308"/>
      <c r="AH29" s="1308"/>
      <c r="AI29" s="1308"/>
      <c r="AJ29" s="1308"/>
      <c r="AK29" s="1308"/>
      <c r="AL29" s="61"/>
      <c r="AM29" s="52"/>
      <c r="AN29" s="52"/>
      <c r="AO29" s="52"/>
      <c r="AP29" s="52"/>
      <c r="AQ29" s="52"/>
      <c r="AR29" s="52"/>
      <c r="AS29" s="341"/>
      <c r="AT29" s="341"/>
      <c r="AU29" s="341"/>
      <c r="AV29" s="341"/>
      <c r="AW29" s="341"/>
      <c r="AX29" s="341"/>
    </row>
    <row r="30" spans="1:50" x14ac:dyDescent="0.2">
      <c r="A30" s="1196"/>
      <c r="B30" s="1196"/>
      <c r="C30" s="1196"/>
      <c r="D30" s="1196"/>
      <c r="E30" s="1196"/>
      <c r="F30" s="1196"/>
      <c r="G30" s="1196"/>
      <c r="H30" s="1196"/>
      <c r="I30" s="1196"/>
      <c r="J30" s="1196"/>
      <c r="K30" s="1196"/>
      <c r="L30" s="1308"/>
      <c r="M30" s="1308"/>
      <c r="N30" s="1308"/>
      <c r="O30" s="1308"/>
      <c r="P30" s="1308"/>
      <c r="Q30" s="1308"/>
      <c r="R30" s="1308"/>
      <c r="S30" s="1308"/>
      <c r="T30" s="1308"/>
      <c r="U30" s="1308"/>
      <c r="V30" s="1308"/>
      <c r="W30" s="1308"/>
      <c r="X30" s="1308"/>
      <c r="Y30" s="1308"/>
      <c r="Z30" s="1308"/>
      <c r="AA30" s="1308"/>
      <c r="AB30" s="1308"/>
      <c r="AC30" s="1308"/>
      <c r="AD30" s="1308"/>
      <c r="AE30" s="1308"/>
      <c r="AF30" s="1308"/>
      <c r="AG30" s="1308"/>
      <c r="AH30" s="1308"/>
      <c r="AI30" s="1308"/>
      <c r="AJ30" s="1308"/>
      <c r="AK30" s="1308"/>
      <c r="AL30" s="61"/>
      <c r="AM30" s="52"/>
      <c r="AN30" s="52"/>
      <c r="AO30" s="52"/>
      <c r="AP30" s="52"/>
      <c r="AQ30" s="52"/>
      <c r="AR30" s="52"/>
      <c r="AS30" s="341"/>
      <c r="AT30" s="341"/>
      <c r="AU30" s="341"/>
      <c r="AV30" s="341"/>
      <c r="AW30" s="341"/>
      <c r="AX30" s="341"/>
    </row>
    <row r="31" spans="1:50" ht="6.75" customHeight="1" x14ac:dyDescent="0.2">
      <c r="A31" s="1196" t="s">
        <v>36</v>
      </c>
      <c r="B31" s="1196"/>
      <c r="C31" s="1196"/>
      <c r="D31" s="1196"/>
      <c r="E31" s="1196"/>
      <c r="F31" s="1196"/>
      <c r="G31" s="1196"/>
      <c r="H31" s="1196"/>
      <c r="I31" s="1196"/>
      <c r="J31" s="1196"/>
      <c r="K31" s="1196"/>
      <c r="L31" s="206"/>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8"/>
      <c r="AL31" s="61"/>
      <c r="AM31" s="52"/>
      <c r="AN31" s="52"/>
      <c r="AO31" s="52"/>
      <c r="AP31" s="52"/>
      <c r="AQ31" s="52"/>
      <c r="AR31" s="52"/>
      <c r="AS31" s="341"/>
      <c r="AT31" s="341"/>
      <c r="AU31" s="341"/>
      <c r="AV31" s="341"/>
      <c r="AW31" s="341"/>
      <c r="AX31" s="341"/>
    </row>
    <row r="32" spans="1:50" ht="14.4" x14ac:dyDescent="0.2">
      <c r="A32" s="1196"/>
      <c r="B32" s="1196"/>
      <c r="C32" s="1196"/>
      <c r="D32" s="1196"/>
      <c r="E32" s="1196"/>
      <c r="F32" s="1196"/>
      <c r="G32" s="1196"/>
      <c r="H32" s="1196"/>
      <c r="I32" s="1196"/>
      <c r="J32" s="1196"/>
      <c r="K32" s="1196"/>
      <c r="L32" s="201"/>
      <c r="M32" s="1314" t="str">
        <f>$L$29</f>
        <v>令和　6　年度</v>
      </c>
      <c r="N32" s="1314"/>
      <c r="O32" s="1314"/>
      <c r="P32" s="1314"/>
      <c r="Q32" s="1314"/>
      <c r="R32" s="773" t="s">
        <v>283</v>
      </c>
      <c r="S32" s="773"/>
      <c r="T32" s="773"/>
      <c r="U32" s="773"/>
      <c r="V32" s="773"/>
      <c r="W32" s="773"/>
      <c r="X32" s="773"/>
      <c r="Y32" s="773"/>
      <c r="Z32" s="773"/>
      <c r="AA32" s="773"/>
      <c r="AB32" s="773"/>
      <c r="AC32" s="773"/>
      <c r="AD32" s="773"/>
      <c r="AE32" s="773"/>
      <c r="AF32" s="773"/>
      <c r="AG32" s="773"/>
      <c r="AH32" s="773"/>
      <c r="AI32" s="773"/>
      <c r="AJ32" s="773"/>
      <c r="AK32" s="211"/>
      <c r="AL32" s="61"/>
      <c r="AM32" s="52"/>
      <c r="AN32" s="52"/>
      <c r="AO32" s="52"/>
      <c r="AP32" s="52"/>
      <c r="AQ32" s="52"/>
      <c r="AR32" s="52"/>
      <c r="AS32" s="341"/>
      <c r="AT32" s="341"/>
      <c r="AU32" s="341"/>
      <c r="AV32" s="341"/>
      <c r="AW32" s="341"/>
      <c r="AX32" s="341"/>
    </row>
    <row r="33" spans="1:50" ht="14.4" x14ac:dyDescent="0.2">
      <c r="A33" s="1196"/>
      <c r="B33" s="1196"/>
      <c r="C33" s="1196"/>
      <c r="D33" s="1196"/>
      <c r="E33" s="1196"/>
      <c r="F33" s="1196"/>
      <c r="G33" s="1196"/>
      <c r="H33" s="1196"/>
      <c r="I33" s="1196"/>
      <c r="J33" s="1196"/>
      <c r="K33" s="1196"/>
      <c r="L33" s="201"/>
      <c r="M33" s="1302" t="str">
        <f>IF(ISBLANK('一括記入シート（最初）'!$E$14),"",'一括記入シート（最初）'!$E$14)</f>
        <v>〇〇水土里会</v>
      </c>
      <c r="N33" s="1302"/>
      <c r="O33" s="1302"/>
      <c r="P33" s="1302"/>
      <c r="Q33" s="1302"/>
      <c r="R33" s="1302"/>
      <c r="S33" s="1302"/>
      <c r="T33" s="1302"/>
      <c r="U33" s="1313" t="str">
        <f>IF(ISBLANK('一括記入シート（最初）'!$C$25),"",'一括記入シート（最初）'!$C$25)</f>
        <v>用水路更新工事</v>
      </c>
      <c r="V33" s="1313"/>
      <c r="W33" s="1313"/>
      <c r="X33" s="1313"/>
      <c r="Y33" s="1313"/>
      <c r="Z33" s="1313"/>
      <c r="AA33" s="1313"/>
      <c r="AB33" s="1313"/>
      <c r="AC33" s="1313"/>
      <c r="AD33" s="1313"/>
      <c r="AE33" s="1313"/>
      <c r="AF33" s="1313"/>
      <c r="AG33" s="1313"/>
      <c r="AH33" s="1313"/>
      <c r="AI33" s="210"/>
      <c r="AJ33" s="210"/>
      <c r="AK33" s="211"/>
      <c r="AL33" s="61"/>
      <c r="AM33" s="52"/>
      <c r="AN33" s="52"/>
      <c r="AO33" s="52"/>
      <c r="AP33" s="52"/>
      <c r="AQ33" s="52"/>
      <c r="AR33" s="52"/>
      <c r="AS33" s="341"/>
      <c r="AT33" s="341"/>
      <c r="AU33" s="341"/>
      <c r="AV33" s="341"/>
      <c r="AW33" s="341"/>
      <c r="AX33" s="341"/>
    </row>
    <row r="34" spans="1:50" ht="7.5" customHeight="1" x14ac:dyDescent="0.2">
      <c r="A34" s="1196"/>
      <c r="B34" s="1196"/>
      <c r="C34" s="1196"/>
      <c r="D34" s="1196"/>
      <c r="E34" s="1196"/>
      <c r="F34" s="1196"/>
      <c r="G34" s="1196"/>
      <c r="H34" s="1196"/>
      <c r="I34" s="1196"/>
      <c r="J34" s="1196"/>
      <c r="K34" s="1196"/>
      <c r="L34" s="212"/>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4"/>
      <c r="AL34" s="61"/>
      <c r="AM34" s="52"/>
      <c r="AN34" s="52"/>
      <c r="AO34" s="52"/>
      <c r="AP34" s="52"/>
      <c r="AQ34" s="52"/>
      <c r="AR34" s="52"/>
      <c r="AS34" s="341"/>
      <c r="AT34" s="341"/>
      <c r="AU34" s="341"/>
      <c r="AV34" s="341"/>
      <c r="AW34" s="341"/>
      <c r="AX34" s="341"/>
    </row>
    <row r="35" spans="1:50" x14ac:dyDescent="0.2">
      <c r="A35" s="1196" t="s">
        <v>168</v>
      </c>
      <c r="B35" s="1196"/>
      <c r="C35" s="1196"/>
      <c r="D35" s="1196"/>
      <c r="E35" s="1196"/>
      <c r="F35" s="1196"/>
      <c r="G35" s="1196"/>
      <c r="H35" s="1196"/>
      <c r="I35" s="1196"/>
      <c r="J35" s="1196"/>
      <c r="K35" s="1196"/>
      <c r="L35" s="1308" t="str">
        <f>IF(ISBLANK('一括記入シート（最初）'!$C$24),"",'一括記入シート（最初）'!$C$24)</f>
        <v>上田市〇〇（△△）</v>
      </c>
      <c r="M35" s="1308"/>
      <c r="N35" s="1308"/>
      <c r="O35" s="1308"/>
      <c r="P35" s="1308"/>
      <c r="Q35" s="1308"/>
      <c r="R35" s="1308"/>
      <c r="S35" s="1308"/>
      <c r="T35" s="1308"/>
      <c r="U35" s="1308"/>
      <c r="V35" s="1308"/>
      <c r="W35" s="1308"/>
      <c r="X35" s="1308"/>
      <c r="Y35" s="1308"/>
      <c r="Z35" s="1308"/>
      <c r="AA35" s="1308"/>
      <c r="AB35" s="1308"/>
      <c r="AC35" s="1308"/>
      <c r="AD35" s="1308"/>
      <c r="AE35" s="1308"/>
      <c r="AF35" s="1308"/>
      <c r="AG35" s="1308"/>
      <c r="AH35" s="1308"/>
      <c r="AI35" s="1308"/>
      <c r="AJ35" s="1308"/>
      <c r="AK35" s="1308"/>
      <c r="AL35" s="61"/>
      <c r="AM35" s="52"/>
      <c r="AN35" s="52"/>
      <c r="AO35" s="52"/>
      <c r="AP35" s="52"/>
      <c r="AQ35" s="52"/>
      <c r="AR35" s="52"/>
      <c r="AS35" s="341"/>
      <c r="AT35" s="341"/>
      <c r="AU35" s="341"/>
      <c r="AV35" s="341"/>
      <c r="AW35" s="341"/>
      <c r="AX35" s="341"/>
    </row>
    <row r="36" spans="1:50" x14ac:dyDescent="0.2">
      <c r="A36" s="1196"/>
      <c r="B36" s="1196"/>
      <c r="C36" s="1196"/>
      <c r="D36" s="1196"/>
      <c r="E36" s="1196"/>
      <c r="F36" s="1196"/>
      <c r="G36" s="1196"/>
      <c r="H36" s="1196"/>
      <c r="I36" s="1196"/>
      <c r="J36" s="1196"/>
      <c r="K36" s="1196"/>
      <c r="L36" s="1308"/>
      <c r="M36" s="1308"/>
      <c r="N36" s="1308"/>
      <c r="O36" s="1308"/>
      <c r="P36" s="1308"/>
      <c r="Q36" s="1308"/>
      <c r="R36" s="1308"/>
      <c r="S36" s="1308"/>
      <c r="T36" s="1308"/>
      <c r="U36" s="1308"/>
      <c r="V36" s="1308"/>
      <c r="W36" s="1308"/>
      <c r="X36" s="1308"/>
      <c r="Y36" s="1308"/>
      <c r="Z36" s="1308"/>
      <c r="AA36" s="1308"/>
      <c r="AB36" s="1308"/>
      <c r="AC36" s="1308"/>
      <c r="AD36" s="1308"/>
      <c r="AE36" s="1308"/>
      <c r="AF36" s="1308"/>
      <c r="AG36" s="1308"/>
      <c r="AH36" s="1308"/>
      <c r="AI36" s="1308"/>
      <c r="AJ36" s="1308"/>
      <c r="AK36" s="1308"/>
      <c r="AL36" s="61"/>
      <c r="AM36" s="52"/>
      <c r="AN36" s="52"/>
      <c r="AO36" s="52"/>
      <c r="AP36" s="52"/>
      <c r="AQ36" s="52"/>
      <c r="AR36" s="52"/>
      <c r="AS36" s="341"/>
      <c r="AT36" s="341"/>
      <c r="AU36" s="341"/>
      <c r="AV36" s="341"/>
      <c r="AW36" s="341"/>
      <c r="AX36" s="341"/>
    </row>
    <row r="37" spans="1:50" ht="9.75" customHeight="1" x14ac:dyDescent="0.2">
      <c r="A37" s="1196" t="s">
        <v>253</v>
      </c>
      <c r="B37" s="1196"/>
      <c r="C37" s="1196"/>
      <c r="D37" s="1196"/>
      <c r="E37" s="1196"/>
      <c r="F37" s="1196"/>
      <c r="G37" s="1196"/>
      <c r="H37" s="1196"/>
      <c r="I37" s="1196"/>
      <c r="J37" s="1196"/>
      <c r="K37" s="1196"/>
      <c r="L37" s="206"/>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8"/>
      <c r="AL37" s="61"/>
      <c r="AM37" s="52"/>
      <c r="AN37" s="52"/>
      <c r="AO37" s="52"/>
      <c r="AP37" s="52"/>
      <c r="AQ37" s="52"/>
      <c r="AR37" s="52"/>
      <c r="AS37" s="341"/>
      <c r="AT37" s="341"/>
      <c r="AU37" s="341"/>
      <c r="AV37" s="341"/>
      <c r="AW37" s="341"/>
      <c r="AX37" s="341"/>
    </row>
    <row r="38" spans="1:50" ht="18.75" customHeight="1" x14ac:dyDescent="0.2">
      <c r="A38" s="1196"/>
      <c r="B38" s="1196"/>
      <c r="C38" s="1196"/>
      <c r="D38" s="1196"/>
      <c r="E38" s="1196"/>
      <c r="F38" s="1196"/>
      <c r="G38" s="1196"/>
      <c r="H38" s="1196"/>
      <c r="I38" s="1196"/>
      <c r="J38" s="1196"/>
      <c r="K38" s="1196"/>
      <c r="L38" s="201"/>
      <c r="M38" s="209" t="s">
        <v>254</v>
      </c>
      <c r="N38" s="210"/>
      <c r="O38" s="1315">
        <f>IF(ISBLANK('一括記入シート（最初）'!$C$143),"",'一括記入シート（最初）'!$C$143)</f>
        <v>1151700</v>
      </c>
      <c r="P38" s="1315"/>
      <c r="Q38" s="1315"/>
      <c r="R38" s="1315"/>
      <c r="S38" s="1315"/>
      <c r="T38" s="1315"/>
      <c r="U38" s="1315"/>
      <c r="V38" s="210"/>
      <c r="W38" s="209" t="s">
        <v>31</v>
      </c>
      <c r="X38" s="210"/>
      <c r="Y38" s="210"/>
      <c r="Z38" s="210"/>
      <c r="AA38" s="210"/>
      <c r="AB38" s="210"/>
      <c r="AC38" s="210"/>
      <c r="AD38" s="210"/>
      <c r="AE38" s="210"/>
      <c r="AF38" s="210"/>
      <c r="AG38" s="210"/>
      <c r="AH38" s="210"/>
      <c r="AI38" s="210"/>
      <c r="AJ38" s="210"/>
      <c r="AK38" s="211"/>
      <c r="AL38" s="1274" t="s">
        <v>255</v>
      </c>
      <c r="AM38" s="1275"/>
      <c r="AN38" s="1275"/>
      <c r="AO38" s="1275"/>
      <c r="AP38" s="1275"/>
      <c r="AQ38" s="1275"/>
      <c r="AR38" s="1275"/>
      <c r="AS38" s="341"/>
      <c r="AT38" s="341"/>
      <c r="AU38" s="341"/>
      <c r="AV38" s="341"/>
      <c r="AW38" s="341"/>
      <c r="AX38" s="341"/>
    </row>
    <row r="39" spans="1:50" ht="9" customHeight="1" x14ac:dyDescent="0.2">
      <c r="A39" s="1196"/>
      <c r="B39" s="1196"/>
      <c r="C39" s="1196"/>
      <c r="D39" s="1196"/>
      <c r="E39" s="1196"/>
      <c r="F39" s="1196"/>
      <c r="G39" s="1196"/>
      <c r="H39" s="1196"/>
      <c r="I39" s="1196"/>
      <c r="J39" s="1196"/>
      <c r="K39" s="1196"/>
      <c r="L39" s="212"/>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4"/>
      <c r="AL39" s="61"/>
      <c r="AM39" s="52"/>
      <c r="AN39" s="52"/>
      <c r="AO39" s="52"/>
      <c r="AP39" s="52"/>
      <c r="AQ39" s="52"/>
      <c r="AR39" s="52"/>
      <c r="AS39" s="341"/>
      <c r="AT39" s="341"/>
      <c r="AU39" s="341"/>
      <c r="AV39" s="341"/>
      <c r="AW39" s="341"/>
      <c r="AX39" s="341"/>
    </row>
    <row r="40" spans="1:50" x14ac:dyDescent="0.2">
      <c r="A40" s="1196" t="s">
        <v>256</v>
      </c>
      <c r="B40" s="1196"/>
      <c r="C40" s="1196"/>
      <c r="D40" s="1196"/>
      <c r="E40" s="1196"/>
      <c r="F40" s="1196"/>
      <c r="G40" s="1196"/>
      <c r="H40" s="1196"/>
      <c r="I40" s="1196"/>
      <c r="J40" s="1196"/>
      <c r="K40" s="1196"/>
      <c r="L40" s="1316" t="str">
        <f>IF(ISBLANK('一括記入シート（最初）'!$J$68),"",'一括記入シート（最初）'!$J$68)</f>
        <v>長野県上田市○○</v>
      </c>
      <c r="M40" s="1317"/>
      <c r="N40" s="1317"/>
      <c r="O40" s="1317"/>
      <c r="P40" s="1317"/>
      <c r="Q40" s="1317"/>
      <c r="R40" s="1317"/>
      <c r="S40" s="1317"/>
      <c r="T40" s="1317"/>
      <c r="U40" s="1317"/>
      <c r="V40" s="1317"/>
      <c r="W40" s="1317"/>
      <c r="X40" s="1317"/>
      <c r="Y40" s="1317"/>
      <c r="Z40" s="1317"/>
      <c r="AA40" s="1317"/>
      <c r="AB40" s="1317"/>
      <c r="AC40" s="1317"/>
      <c r="AD40" s="1317"/>
      <c r="AE40" s="1317"/>
      <c r="AF40" s="1317"/>
      <c r="AG40" s="1317"/>
      <c r="AH40" s="1317"/>
      <c r="AI40" s="1317"/>
      <c r="AJ40" s="1317"/>
      <c r="AK40" s="1318"/>
      <c r="AL40" s="94"/>
      <c r="AM40" s="95"/>
      <c r="AN40" s="95"/>
      <c r="AO40" s="95"/>
      <c r="AP40" s="95"/>
      <c r="AQ40" s="95"/>
      <c r="AR40" s="95"/>
      <c r="AS40" s="341"/>
      <c r="AT40" s="341"/>
      <c r="AU40" s="341"/>
      <c r="AV40" s="341"/>
      <c r="AW40" s="341"/>
      <c r="AX40" s="341"/>
    </row>
    <row r="41" spans="1:50" x14ac:dyDescent="0.2">
      <c r="A41" s="1196"/>
      <c r="B41" s="1196"/>
      <c r="C41" s="1196"/>
      <c r="D41" s="1196"/>
      <c r="E41" s="1196"/>
      <c r="F41" s="1196"/>
      <c r="G41" s="1196"/>
      <c r="H41" s="1196"/>
      <c r="I41" s="1196"/>
      <c r="J41" s="1196"/>
      <c r="K41" s="1196"/>
      <c r="L41" s="1117"/>
      <c r="M41" s="1319"/>
      <c r="N41" s="1319"/>
      <c r="O41" s="1319"/>
      <c r="P41" s="1319"/>
      <c r="Q41" s="1319"/>
      <c r="R41" s="1319"/>
      <c r="S41" s="1319"/>
      <c r="T41" s="1319"/>
      <c r="U41" s="1319"/>
      <c r="V41" s="1319"/>
      <c r="W41" s="1319"/>
      <c r="X41" s="1319"/>
      <c r="Y41" s="1319"/>
      <c r="Z41" s="1319"/>
      <c r="AA41" s="1319"/>
      <c r="AB41" s="1319"/>
      <c r="AC41" s="1319"/>
      <c r="AD41" s="1319"/>
      <c r="AE41" s="1319"/>
      <c r="AF41" s="1319"/>
      <c r="AG41" s="1319"/>
      <c r="AH41" s="1319"/>
      <c r="AI41" s="1319"/>
      <c r="AJ41" s="1319"/>
      <c r="AK41" s="1320"/>
      <c r="AL41" s="94"/>
      <c r="AM41" s="95"/>
      <c r="AN41" s="95"/>
      <c r="AO41" s="95"/>
      <c r="AP41" s="95"/>
      <c r="AQ41" s="95"/>
      <c r="AR41" s="95"/>
      <c r="AS41" s="341"/>
      <c r="AT41" s="341"/>
      <c r="AU41" s="341"/>
      <c r="AV41" s="341"/>
      <c r="AW41" s="341"/>
      <c r="AX41" s="341"/>
    </row>
    <row r="42" spans="1:50" x14ac:dyDescent="0.2">
      <c r="A42" s="1196"/>
      <c r="B42" s="1196"/>
      <c r="C42" s="1196"/>
      <c r="D42" s="1196"/>
      <c r="E42" s="1196"/>
      <c r="F42" s="1196"/>
      <c r="G42" s="1196"/>
      <c r="H42" s="1196"/>
      <c r="I42" s="1196"/>
      <c r="J42" s="1196"/>
      <c r="K42" s="1196"/>
      <c r="L42" s="1117" t="str">
        <f>IF(ISBLANK('一括記入シート（最初）'!$F$74),"",'一括記入シート（最初）'!$F$74)</f>
        <v>(株)A建設</v>
      </c>
      <c r="M42" s="1319"/>
      <c r="N42" s="1319"/>
      <c r="O42" s="1319"/>
      <c r="P42" s="1319"/>
      <c r="Q42" s="1319"/>
      <c r="R42" s="1319"/>
      <c r="S42" s="1319"/>
      <c r="T42" s="1319"/>
      <c r="U42" s="1319"/>
      <c r="V42" s="1319"/>
      <c r="W42" s="1319"/>
      <c r="X42" s="1319"/>
      <c r="Y42" s="1319"/>
      <c r="Z42" s="1319"/>
      <c r="AA42" s="1319"/>
      <c r="AB42" s="1319"/>
      <c r="AC42" s="1319"/>
      <c r="AD42" s="1319"/>
      <c r="AE42" s="1319"/>
      <c r="AF42" s="1319"/>
      <c r="AG42" s="1319"/>
      <c r="AH42" s="1319"/>
      <c r="AI42" s="1319"/>
      <c r="AJ42" s="1319"/>
      <c r="AK42" s="1320"/>
      <c r="AL42" s="94"/>
      <c r="AM42" s="95"/>
      <c r="AN42" s="95"/>
      <c r="AO42" s="95"/>
      <c r="AP42" s="95"/>
      <c r="AQ42" s="95"/>
      <c r="AR42" s="95"/>
      <c r="AS42" s="341"/>
      <c r="AT42" s="341"/>
      <c r="AU42" s="341"/>
      <c r="AV42" s="341"/>
      <c r="AW42" s="341"/>
      <c r="AX42" s="341"/>
    </row>
    <row r="43" spans="1:50" x14ac:dyDescent="0.2">
      <c r="A43" s="1196"/>
      <c r="B43" s="1196"/>
      <c r="C43" s="1196"/>
      <c r="D43" s="1196"/>
      <c r="E43" s="1196"/>
      <c r="F43" s="1196"/>
      <c r="G43" s="1196"/>
      <c r="H43" s="1196"/>
      <c r="I43" s="1196"/>
      <c r="J43" s="1196"/>
      <c r="K43" s="1196"/>
      <c r="L43" s="1117"/>
      <c r="M43" s="1319"/>
      <c r="N43" s="1319"/>
      <c r="O43" s="1319"/>
      <c r="P43" s="1319"/>
      <c r="Q43" s="1319"/>
      <c r="R43" s="1319"/>
      <c r="S43" s="1319"/>
      <c r="T43" s="1319"/>
      <c r="U43" s="1319"/>
      <c r="V43" s="1319"/>
      <c r="W43" s="1319"/>
      <c r="X43" s="1319"/>
      <c r="Y43" s="1319"/>
      <c r="Z43" s="1319"/>
      <c r="AA43" s="1319"/>
      <c r="AB43" s="1319"/>
      <c r="AC43" s="1319"/>
      <c r="AD43" s="1319"/>
      <c r="AE43" s="1319"/>
      <c r="AF43" s="1319"/>
      <c r="AG43" s="1319"/>
      <c r="AH43" s="1319"/>
      <c r="AI43" s="1319"/>
      <c r="AJ43" s="1319"/>
      <c r="AK43" s="1320"/>
      <c r="AL43" s="94"/>
      <c r="AM43" s="95"/>
      <c r="AN43" s="95"/>
      <c r="AO43" s="95"/>
      <c r="AP43" s="95"/>
      <c r="AQ43" s="95"/>
      <c r="AR43" s="95"/>
      <c r="AS43" s="341"/>
      <c r="AT43" s="341"/>
      <c r="AU43" s="341"/>
      <c r="AV43" s="341"/>
      <c r="AW43" s="341"/>
      <c r="AX43" s="341"/>
    </row>
    <row r="44" spans="1:50" x14ac:dyDescent="0.2">
      <c r="A44" s="1196"/>
      <c r="B44" s="1196"/>
      <c r="C44" s="1196"/>
      <c r="D44" s="1196"/>
      <c r="E44" s="1196"/>
      <c r="F44" s="1196"/>
      <c r="G44" s="1196"/>
      <c r="H44" s="1196"/>
      <c r="I44" s="1196"/>
      <c r="J44" s="1196"/>
      <c r="K44" s="1196"/>
      <c r="L44" s="1117" t="str">
        <f>IF(ISBLANK('一括記入シート（最初）'!$I$68),"",'一括記入シート（最初）'!$I$68)</f>
        <v>○○　○○</v>
      </c>
      <c r="M44" s="1319"/>
      <c r="N44" s="1319"/>
      <c r="O44" s="1319"/>
      <c r="P44" s="1319"/>
      <c r="Q44" s="1319"/>
      <c r="R44" s="1319"/>
      <c r="S44" s="1319"/>
      <c r="T44" s="1319"/>
      <c r="U44" s="1319"/>
      <c r="V44" s="1319"/>
      <c r="W44" s="1319"/>
      <c r="X44" s="1319"/>
      <c r="Y44" s="1319"/>
      <c r="Z44" s="1319"/>
      <c r="AA44" s="1319"/>
      <c r="AB44" s="1319"/>
      <c r="AC44" s="1319"/>
      <c r="AD44" s="1319"/>
      <c r="AE44" s="1319"/>
      <c r="AF44" s="1319"/>
      <c r="AG44" s="1319"/>
      <c r="AH44" s="1319"/>
      <c r="AI44" s="1319"/>
      <c r="AJ44" s="1319"/>
      <c r="AK44" s="1320"/>
      <c r="AL44" s="94"/>
      <c r="AM44" s="95"/>
      <c r="AN44" s="95"/>
      <c r="AO44" s="95"/>
      <c r="AP44" s="95"/>
      <c r="AQ44" s="95"/>
      <c r="AR44" s="95"/>
      <c r="AS44" s="341"/>
      <c r="AT44" s="341"/>
      <c r="AU44" s="341"/>
      <c r="AV44" s="341"/>
      <c r="AW44" s="341"/>
      <c r="AX44" s="341"/>
    </row>
    <row r="45" spans="1:50" x14ac:dyDescent="0.2">
      <c r="A45" s="1196"/>
      <c r="B45" s="1196"/>
      <c r="C45" s="1196"/>
      <c r="D45" s="1196"/>
      <c r="E45" s="1196"/>
      <c r="F45" s="1196"/>
      <c r="G45" s="1196"/>
      <c r="H45" s="1196"/>
      <c r="I45" s="1196"/>
      <c r="J45" s="1196"/>
      <c r="K45" s="1196"/>
      <c r="L45" s="1321"/>
      <c r="M45" s="1322"/>
      <c r="N45" s="1322"/>
      <c r="O45" s="1322"/>
      <c r="P45" s="1322"/>
      <c r="Q45" s="1322"/>
      <c r="R45" s="1322"/>
      <c r="S45" s="1322"/>
      <c r="T45" s="1322"/>
      <c r="U45" s="1322"/>
      <c r="V45" s="1322"/>
      <c r="W45" s="1322"/>
      <c r="X45" s="1322"/>
      <c r="Y45" s="1322"/>
      <c r="Z45" s="1322"/>
      <c r="AA45" s="1322"/>
      <c r="AB45" s="1322"/>
      <c r="AC45" s="1322"/>
      <c r="AD45" s="1322"/>
      <c r="AE45" s="1322"/>
      <c r="AF45" s="1322"/>
      <c r="AG45" s="1322"/>
      <c r="AH45" s="1322"/>
      <c r="AI45" s="1322"/>
      <c r="AJ45" s="1322"/>
      <c r="AK45" s="1323"/>
      <c r="AL45" s="94"/>
      <c r="AM45" s="95"/>
      <c r="AN45" s="95"/>
      <c r="AO45" s="95"/>
      <c r="AP45" s="95"/>
      <c r="AQ45" s="95"/>
      <c r="AR45" s="95"/>
      <c r="AS45" s="341"/>
      <c r="AT45" s="341"/>
      <c r="AU45" s="341"/>
      <c r="AV45" s="341"/>
      <c r="AW45" s="341"/>
      <c r="AX45" s="341"/>
    </row>
    <row r="46" spans="1:50" x14ac:dyDescent="0.2">
      <c r="A46" s="1196" t="s">
        <v>257</v>
      </c>
      <c r="B46" s="1196"/>
      <c r="C46" s="1196"/>
      <c r="D46" s="1196"/>
      <c r="E46" s="1196"/>
      <c r="F46" s="1196"/>
      <c r="G46" s="1196"/>
      <c r="H46" s="1196"/>
      <c r="I46" s="1196"/>
      <c r="J46" s="1196"/>
      <c r="K46" s="1196"/>
      <c r="L46" s="1308" t="str">
        <f>IF(ISBLANK('一括記入シート（最初）'!$E$79),"",'一括記入シート（最初）'!$E$79)</f>
        <v>令和6年8月31日</v>
      </c>
      <c r="M46" s="1308"/>
      <c r="N46" s="1308"/>
      <c r="O46" s="1308"/>
      <c r="P46" s="1308"/>
      <c r="Q46" s="1308"/>
      <c r="R46" s="1308"/>
      <c r="S46" s="1308"/>
      <c r="T46" s="1308"/>
      <c r="U46" s="1308"/>
      <c r="V46" s="1308"/>
      <c r="W46" s="1308"/>
      <c r="X46" s="1308"/>
      <c r="Y46" s="1308"/>
      <c r="Z46" s="1308"/>
      <c r="AA46" s="1308"/>
      <c r="AB46" s="1308"/>
      <c r="AC46" s="1308"/>
      <c r="AD46" s="1308"/>
      <c r="AE46" s="1308"/>
      <c r="AF46" s="1308"/>
      <c r="AG46" s="1308"/>
      <c r="AH46" s="1308"/>
      <c r="AI46" s="1308"/>
      <c r="AJ46" s="1308"/>
      <c r="AK46" s="1308"/>
      <c r="AL46" s="61"/>
      <c r="AM46" s="52"/>
      <c r="AN46" s="52" t="s">
        <v>295</v>
      </c>
      <c r="AO46" s="52"/>
      <c r="AP46" s="52"/>
      <c r="AQ46" s="52"/>
      <c r="AR46" s="52"/>
      <c r="AS46" s="341"/>
      <c r="AT46" s="341"/>
      <c r="AU46" s="341"/>
      <c r="AV46" s="341"/>
      <c r="AW46" s="341"/>
      <c r="AX46" s="341"/>
    </row>
    <row r="47" spans="1:50" x14ac:dyDescent="0.2">
      <c r="A47" s="1196"/>
      <c r="B47" s="1196"/>
      <c r="C47" s="1196"/>
      <c r="D47" s="1196"/>
      <c r="E47" s="1196"/>
      <c r="F47" s="1196"/>
      <c r="G47" s="1196"/>
      <c r="H47" s="1196"/>
      <c r="I47" s="1196"/>
      <c r="J47" s="1196"/>
      <c r="K47" s="1196"/>
      <c r="L47" s="1308"/>
      <c r="M47" s="1308"/>
      <c r="N47" s="1308"/>
      <c r="O47" s="1308"/>
      <c r="P47" s="1308"/>
      <c r="Q47" s="1308"/>
      <c r="R47" s="1308"/>
      <c r="S47" s="1308"/>
      <c r="T47" s="1308"/>
      <c r="U47" s="1308"/>
      <c r="V47" s="1308"/>
      <c r="W47" s="1308"/>
      <c r="X47" s="1308"/>
      <c r="Y47" s="1308"/>
      <c r="Z47" s="1308"/>
      <c r="AA47" s="1308"/>
      <c r="AB47" s="1308"/>
      <c r="AC47" s="1308"/>
      <c r="AD47" s="1308"/>
      <c r="AE47" s="1308"/>
      <c r="AF47" s="1308"/>
      <c r="AG47" s="1308"/>
      <c r="AH47" s="1308"/>
      <c r="AI47" s="1308"/>
      <c r="AJ47" s="1308"/>
      <c r="AK47" s="1308"/>
      <c r="AL47" s="61"/>
      <c r="AM47" s="52"/>
      <c r="AN47" s="52"/>
      <c r="AO47" s="52"/>
      <c r="AP47" s="52"/>
      <c r="AQ47" s="52"/>
      <c r="AR47" s="52"/>
      <c r="AS47" s="341"/>
      <c r="AT47" s="341"/>
      <c r="AU47" s="341"/>
      <c r="AV47" s="341"/>
      <c r="AW47" s="341"/>
      <c r="AX47" s="341"/>
    </row>
    <row r="48" spans="1:50" x14ac:dyDescent="0.2">
      <c r="A48" s="1196" t="s">
        <v>258</v>
      </c>
      <c r="B48" s="1196"/>
      <c r="C48" s="1196"/>
      <c r="D48" s="1196"/>
      <c r="E48" s="1196"/>
      <c r="F48" s="1196"/>
      <c r="G48" s="1196"/>
      <c r="H48" s="1196"/>
      <c r="I48" s="1196"/>
      <c r="J48" s="1196"/>
      <c r="K48" s="1196"/>
      <c r="L48" s="1308" t="str">
        <f>IF('一括記入シート（最初）'!$C$125="",'一括記入シート（最初）'!$E$86,'一括記入シート（最初）'!$E$122)</f>
        <v>令和6年9月30日</v>
      </c>
      <c r="M48" s="1308"/>
      <c r="N48" s="1308"/>
      <c r="O48" s="1308"/>
      <c r="P48" s="1308"/>
      <c r="Q48" s="1308"/>
      <c r="R48" s="1308"/>
      <c r="S48" s="1308"/>
      <c r="T48" s="1308"/>
      <c r="U48" s="1308"/>
      <c r="V48" s="1308"/>
      <c r="W48" s="1308"/>
      <c r="X48" s="1308"/>
      <c r="Y48" s="1308"/>
      <c r="Z48" s="1308"/>
      <c r="AA48" s="1308"/>
      <c r="AB48" s="1308"/>
      <c r="AC48" s="1308"/>
      <c r="AD48" s="1308"/>
      <c r="AE48" s="1308"/>
      <c r="AF48" s="1308"/>
      <c r="AG48" s="1308"/>
      <c r="AH48" s="1308"/>
      <c r="AI48" s="1308"/>
      <c r="AJ48" s="1308"/>
      <c r="AK48" s="1308"/>
      <c r="AL48" s="61"/>
      <c r="AM48" s="52"/>
      <c r="AN48" s="52" t="s">
        <v>169</v>
      </c>
      <c r="AO48" s="52"/>
      <c r="AP48" s="52"/>
      <c r="AQ48" s="52"/>
      <c r="AR48" s="52"/>
      <c r="AS48" s="341"/>
      <c r="AT48" s="341"/>
      <c r="AU48" s="341"/>
      <c r="AV48" s="341"/>
      <c r="AW48" s="341"/>
      <c r="AX48" s="341"/>
    </row>
    <row r="49" spans="1:53" x14ac:dyDescent="0.2">
      <c r="A49" s="1196"/>
      <c r="B49" s="1196"/>
      <c r="C49" s="1196"/>
      <c r="D49" s="1196"/>
      <c r="E49" s="1196"/>
      <c r="F49" s="1196"/>
      <c r="G49" s="1196"/>
      <c r="H49" s="1196"/>
      <c r="I49" s="1196"/>
      <c r="J49" s="1196"/>
      <c r="K49" s="1196"/>
      <c r="L49" s="1308"/>
      <c r="M49" s="1308"/>
      <c r="N49" s="1308"/>
      <c r="O49" s="1308"/>
      <c r="P49" s="1308"/>
      <c r="Q49" s="1308"/>
      <c r="R49" s="1308"/>
      <c r="S49" s="1308"/>
      <c r="T49" s="1308"/>
      <c r="U49" s="1308"/>
      <c r="V49" s="1308"/>
      <c r="W49" s="1308"/>
      <c r="X49" s="1308"/>
      <c r="Y49" s="1308"/>
      <c r="Z49" s="1308"/>
      <c r="AA49" s="1308"/>
      <c r="AB49" s="1308"/>
      <c r="AC49" s="1308"/>
      <c r="AD49" s="1308"/>
      <c r="AE49" s="1308"/>
      <c r="AF49" s="1308"/>
      <c r="AG49" s="1308"/>
      <c r="AH49" s="1308"/>
      <c r="AI49" s="1308"/>
      <c r="AJ49" s="1308"/>
      <c r="AK49" s="1308"/>
      <c r="AL49" s="61"/>
      <c r="AM49" s="52"/>
      <c r="AN49" s="52" t="s">
        <v>178</v>
      </c>
      <c r="AO49" s="52" t="s">
        <v>3</v>
      </c>
      <c r="AP49" s="52"/>
      <c r="AQ49" s="52"/>
      <c r="AR49" s="52"/>
      <c r="AS49" s="52" t="s">
        <v>179</v>
      </c>
      <c r="AT49" s="52"/>
      <c r="AU49" s="52"/>
      <c r="AV49" s="52"/>
      <c r="AW49" s="52"/>
      <c r="AX49" s="52"/>
      <c r="AY49" s="52"/>
      <c r="AZ49" s="52"/>
      <c r="BA49" s="52"/>
    </row>
    <row r="50" spans="1:53" x14ac:dyDescent="0.2">
      <c r="A50" s="1196" t="s">
        <v>91</v>
      </c>
      <c r="B50" s="1196"/>
      <c r="C50" s="1196"/>
      <c r="D50" s="1196"/>
      <c r="E50" s="1196"/>
      <c r="F50" s="1196"/>
      <c r="G50" s="1196"/>
      <c r="H50" s="1196"/>
      <c r="I50" s="1196"/>
      <c r="J50" s="1196"/>
      <c r="K50" s="1196"/>
      <c r="L50" s="1308" t="str">
        <f>IF(ISBLANK('一括記入シート（最初）'!$E$145),"",'一括記入シート（最初）'!$E$145)</f>
        <v>令和年月日</v>
      </c>
      <c r="M50" s="1308"/>
      <c r="N50" s="1308"/>
      <c r="O50" s="1308"/>
      <c r="P50" s="1308"/>
      <c r="Q50" s="1308"/>
      <c r="R50" s="1308"/>
      <c r="S50" s="1308"/>
      <c r="T50" s="1308"/>
      <c r="U50" s="1308"/>
      <c r="V50" s="1308"/>
      <c r="W50" s="1308"/>
      <c r="X50" s="1308"/>
      <c r="Y50" s="1308"/>
      <c r="Z50" s="1308"/>
      <c r="AA50" s="1308"/>
      <c r="AB50" s="1308"/>
      <c r="AC50" s="1308"/>
      <c r="AD50" s="1308"/>
      <c r="AE50" s="1308"/>
      <c r="AF50" s="1308"/>
      <c r="AG50" s="1308"/>
      <c r="AH50" s="1308"/>
      <c r="AI50" s="1308"/>
      <c r="AJ50" s="1308"/>
      <c r="AK50" s="1308"/>
      <c r="AL50" s="61"/>
      <c r="AM50" s="52"/>
      <c r="AN50" s="52" t="s">
        <v>180</v>
      </c>
      <c r="AO50" s="52" t="s">
        <v>181</v>
      </c>
      <c r="AP50" s="52"/>
      <c r="AQ50" s="52"/>
      <c r="AR50" s="52"/>
      <c r="AS50" s="52"/>
      <c r="AT50" s="52"/>
      <c r="AU50" s="52"/>
      <c r="AV50" s="52"/>
      <c r="AW50" s="52"/>
      <c r="AX50" s="52"/>
      <c r="AY50" s="52"/>
      <c r="AZ50" s="52"/>
      <c r="BA50" s="52"/>
    </row>
    <row r="51" spans="1:53" x14ac:dyDescent="0.2">
      <c r="A51" s="1196"/>
      <c r="B51" s="1196"/>
      <c r="C51" s="1196"/>
      <c r="D51" s="1196"/>
      <c r="E51" s="1196"/>
      <c r="F51" s="1196"/>
      <c r="G51" s="1196"/>
      <c r="H51" s="1196"/>
      <c r="I51" s="1196"/>
      <c r="J51" s="1196"/>
      <c r="K51" s="1196"/>
      <c r="L51" s="1308"/>
      <c r="M51" s="1308"/>
      <c r="N51" s="1308"/>
      <c r="O51" s="1308"/>
      <c r="P51" s="1308"/>
      <c r="Q51" s="1308"/>
      <c r="R51" s="1308"/>
      <c r="S51" s="1308"/>
      <c r="T51" s="1308"/>
      <c r="U51" s="1308"/>
      <c r="V51" s="1308"/>
      <c r="W51" s="1308"/>
      <c r="X51" s="1308"/>
      <c r="Y51" s="1308"/>
      <c r="Z51" s="1308"/>
      <c r="AA51" s="1308"/>
      <c r="AB51" s="1308"/>
      <c r="AC51" s="1308"/>
      <c r="AD51" s="1308"/>
      <c r="AE51" s="1308"/>
      <c r="AF51" s="1308"/>
      <c r="AG51" s="1308"/>
      <c r="AH51" s="1308"/>
      <c r="AI51" s="1308"/>
      <c r="AJ51" s="1308"/>
      <c r="AK51" s="1308"/>
      <c r="AL51" s="61"/>
      <c r="AM51" s="52"/>
      <c r="AN51" s="52"/>
      <c r="AO51" s="52" t="s">
        <v>182</v>
      </c>
      <c r="AP51" s="52"/>
      <c r="AQ51" s="52"/>
      <c r="AR51" s="52"/>
      <c r="AS51" s="52"/>
      <c r="AT51" s="52"/>
      <c r="AU51" s="52"/>
      <c r="AV51" s="52"/>
      <c r="AW51" s="52"/>
      <c r="AX51" s="52"/>
      <c r="AY51" s="52"/>
      <c r="AZ51" s="52"/>
      <c r="BA51" s="52"/>
    </row>
    <row r="52" spans="1:53" ht="13.2" customHeight="1" x14ac:dyDescent="0.2">
      <c r="A52" s="1196" t="s">
        <v>92</v>
      </c>
      <c r="B52" s="1196"/>
      <c r="C52" s="1196"/>
      <c r="D52" s="1196"/>
      <c r="E52" s="1196"/>
      <c r="F52" s="1196"/>
      <c r="G52" s="1196"/>
      <c r="H52" s="1196"/>
      <c r="I52" s="1196"/>
      <c r="J52" s="1196"/>
      <c r="K52" s="1196"/>
      <c r="L52" s="1308" t="str">
        <f>IF(ISBLANK('一括記入シート（最初）'!$E$148),"",'一括記入シート（最初）'!$E$148)</f>
        <v>令和年月日</v>
      </c>
      <c r="M52" s="1308"/>
      <c r="N52" s="1308"/>
      <c r="O52" s="1308"/>
      <c r="P52" s="1308"/>
      <c r="Q52" s="1308"/>
      <c r="R52" s="1308"/>
      <c r="S52" s="1308"/>
      <c r="T52" s="1308"/>
      <c r="U52" s="1308"/>
      <c r="V52" s="1308"/>
      <c r="W52" s="1308"/>
      <c r="X52" s="1308"/>
      <c r="Y52" s="1308"/>
      <c r="Z52" s="1308"/>
      <c r="AA52" s="1308"/>
      <c r="AB52" s="1308"/>
      <c r="AC52" s="1308"/>
      <c r="AD52" s="1308"/>
      <c r="AE52" s="1308"/>
      <c r="AF52" s="1308"/>
      <c r="AG52" s="1308"/>
      <c r="AH52" s="1308"/>
      <c r="AI52" s="1308"/>
      <c r="AJ52" s="1308"/>
      <c r="AK52" s="1308"/>
      <c r="AL52" s="61"/>
      <c r="AM52" s="52"/>
      <c r="AN52" s="52"/>
      <c r="AO52" s="52" t="s">
        <v>293</v>
      </c>
      <c r="AP52" s="52"/>
      <c r="AQ52" s="52"/>
      <c r="AR52" s="52"/>
      <c r="AS52" s="52" t="s">
        <v>183</v>
      </c>
      <c r="AT52" s="52"/>
      <c r="AU52" s="52"/>
      <c r="AV52" s="52"/>
      <c r="AW52" s="52" t="s">
        <v>294</v>
      </c>
      <c r="AX52" s="52"/>
      <c r="AY52" s="52"/>
      <c r="AZ52" s="52"/>
      <c r="BA52" s="52" t="s">
        <v>183</v>
      </c>
    </row>
    <row r="53" spans="1:53" ht="13.2" customHeight="1" x14ac:dyDescent="0.2">
      <c r="A53" s="1196"/>
      <c r="B53" s="1196"/>
      <c r="C53" s="1196"/>
      <c r="D53" s="1196"/>
      <c r="E53" s="1196"/>
      <c r="F53" s="1196"/>
      <c r="G53" s="1196"/>
      <c r="H53" s="1196"/>
      <c r="I53" s="1196"/>
      <c r="J53" s="1196"/>
      <c r="K53" s="1196"/>
      <c r="L53" s="1308"/>
      <c r="M53" s="1308"/>
      <c r="N53" s="1308"/>
      <c r="O53" s="1308"/>
      <c r="P53" s="1308"/>
      <c r="Q53" s="1308"/>
      <c r="R53" s="1308"/>
      <c r="S53" s="1308"/>
      <c r="T53" s="1308"/>
      <c r="U53" s="1308"/>
      <c r="V53" s="1308"/>
      <c r="W53" s="1308"/>
      <c r="X53" s="1308"/>
      <c r="Y53" s="1308"/>
      <c r="Z53" s="1308"/>
      <c r="AA53" s="1308"/>
      <c r="AB53" s="1308"/>
      <c r="AC53" s="1308"/>
      <c r="AD53" s="1308"/>
      <c r="AE53" s="1308"/>
      <c r="AF53" s="1308"/>
      <c r="AG53" s="1308"/>
      <c r="AH53" s="1308"/>
      <c r="AI53" s="1308"/>
      <c r="AJ53" s="1308"/>
      <c r="AK53" s="1308"/>
      <c r="AL53" s="61"/>
      <c r="AM53" s="52"/>
      <c r="AN53" s="52" t="s">
        <v>184</v>
      </c>
      <c r="AO53" s="52" t="s">
        <v>185</v>
      </c>
      <c r="AP53" s="52"/>
      <c r="AQ53" s="52"/>
      <c r="AR53" s="52"/>
      <c r="AS53" s="52"/>
      <c r="AT53" s="52"/>
      <c r="AU53" s="52"/>
      <c r="AV53" s="52"/>
      <c r="AW53" s="52"/>
      <c r="AX53" s="52"/>
      <c r="AY53" s="52"/>
      <c r="AZ53" s="52"/>
      <c r="BA53" s="52"/>
    </row>
    <row r="54" spans="1:53" x14ac:dyDescent="0.2">
      <c r="A54" s="1196" t="s">
        <v>259</v>
      </c>
      <c r="B54" s="1196"/>
      <c r="C54" s="1196"/>
      <c r="D54" s="1196"/>
      <c r="E54" s="1196"/>
      <c r="F54" s="1196"/>
      <c r="G54" s="1196"/>
      <c r="H54" s="1196"/>
      <c r="I54" s="1196"/>
      <c r="J54" s="1196"/>
      <c r="K54" s="1196"/>
      <c r="L54" s="1308" t="s">
        <v>260</v>
      </c>
      <c r="M54" s="1308"/>
      <c r="N54" s="1308"/>
      <c r="O54" s="1308"/>
      <c r="P54" s="1308"/>
      <c r="Q54" s="1308"/>
      <c r="R54" s="1308"/>
      <c r="S54" s="1308"/>
      <c r="T54" s="1308"/>
      <c r="U54" s="1308"/>
      <c r="V54" s="1308"/>
      <c r="W54" s="1308"/>
      <c r="X54" s="1308"/>
      <c r="Y54" s="1308"/>
      <c r="Z54" s="1308"/>
      <c r="AA54" s="1308"/>
      <c r="AB54" s="1308"/>
      <c r="AC54" s="1308"/>
      <c r="AD54" s="1308"/>
      <c r="AE54" s="1308"/>
      <c r="AF54" s="1308"/>
      <c r="AG54" s="1308"/>
      <c r="AH54" s="1308"/>
      <c r="AI54" s="1308"/>
      <c r="AJ54" s="1308"/>
      <c r="AK54" s="1308"/>
      <c r="AL54" s="61"/>
      <c r="AM54" s="52"/>
      <c r="AN54" s="52"/>
      <c r="AO54" s="52" t="s">
        <v>186</v>
      </c>
      <c r="AP54" s="52"/>
      <c r="AQ54" s="52"/>
      <c r="AR54" s="52"/>
      <c r="AS54" s="52" t="s">
        <v>187</v>
      </c>
      <c r="AT54" s="52"/>
      <c r="AU54" s="52"/>
      <c r="AV54" s="52"/>
      <c r="AW54" s="52"/>
      <c r="AX54" s="52"/>
      <c r="AY54" s="52"/>
      <c r="AZ54" s="52"/>
      <c r="BA54" s="52"/>
    </row>
    <row r="55" spans="1:53" x14ac:dyDescent="0.2">
      <c r="A55" s="1196"/>
      <c r="B55" s="1196"/>
      <c r="C55" s="1196"/>
      <c r="D55" s="1196"/>
      <c r="E55" s="1196"/>
      <c r="F55" s="1196"/>
      <c r="G55" s="1196"/>
      <c r="H55" s="1196"/>
      <c r="I55" s="1196"/>
      <c r="J55" s="1196"/>
      <c r="K55" s="1196"/>
      <c r="L55" s="1308"/>
      <c r="M55" s="1308"/>
      <c r="N55" s="1308"/>
      <c r="O55" s="1308"/>
      <c r="P55" s="1308"/>
      <c r="Q55" s="1308"/>
      <c r="R55" s="1308"/>
      <c r="S55" s="1308"/>
      <c r="T55" s="1308"/>
      <c r="U55" s="1308"/>
      <c r="V55" s="1308"/>
      <c r="W55" s="1308"/>
      <c r="X55" s="1308"/>
      <c r="Y55" s="1308"/>
      <c r="Z55" s="1308"/>
      <c r="AA55" s="1308"/>
      <c r="AB55" s="1308"/>
      <c r="AC55" s="1308"/>
      <c r="AD55" s="1308"/>
      <c r="AE55" s="1308"/>
      <c r="AF55" s="1308"/>
      <c r="AG55" s="1308"/>
      <c r="AH55" s="1308"/>
      <c r="AI55" s="1308"/>
      <c r="AJ55" s="1308"/>
      <c r="AK55" s="1308"/>
      <c r="AL55" s="61"/>
      <c r="AM55" s="52"/>
      <c r="AN55" s="52"/>
      <c r="AO55" s="52"/>
      <c r="AP55" s="52"/>
      <c r="AQ55" s="52"/>
      <c r="AR55" s="52"/>
      <c r="AS55" s="52"/>
      <c r="AT55" s="52"/>
      <c r="AU55" s="52"/>
      <c r="AV55" s="52"/>
      <c r="AW55" s="52" t="s">
        <v>188</v>
      </c>
      <c r="AX55" s="52"/>
      <c r="AY55" s="52"/>
      <c r="AZ55" s="52"/>
      <c r="BA55" s="52" t="s">
        <v>189</v>
      </c>
    </row>
    <row r="56" spans="1:53" x14ac:dyDescent="0.2">
      <c r="A56" s="1196"/>
      <c r="B56" s="1196"/>
      <c r="C56" s="1196"/>
      <c r="D56" s="1196"/>
      <c r="E56" s="1196"/>
      <c r="F56" s="1196"/>
      <c r="G56" s="1196"/>
      <c r="H56" s="1196"/>
      <c r="I56" s="1196"/>
      <c r="J56" s="1196"/>
      <c r="K56" s="1196"/>
      <c r="L56" s="1308"/>
      <c r="M56" s="1308"/>
      <c r="N56" s="1308"/>
      <c r="O56" s="1308"/>
      <c r="P56" s="1308"/>
      <c r="Q56" s="1308"/>
      <c r="R56" s="1308"/>
      <c r="S56" s="1308"/>
      <c r="T56" s="1308"/>
      <c r="U56" s="1308"/>
      <c r="V56" s="1308"/>
      <c r="W56" s="1308"/>
      <c r="X56" s="1308"/>
      <c r="Y56" s="1308"/>
      <c r="Z56" s="1308"/>
      <c r="AA56" s="1308"/>
      <c r="AB56" s="1308"/>
      <c r="AC56" s="1308"/>
      <c r="AD56" s="1308"/>
      <c r="AE56" s="1308"/>
      <c r="AF56" s="1308"/>
      <c r="AG56" s="1308"/>
      <c r="AH56" s="1308"/>
      <c r="AI56" s="1308"/>
      <c r="AJ56" s="1308"/>
      <c r="AK56" s="1308"/>
      <c r="AL56" s="61"/>
      <c r="AM56" s="52"/>
      <c r="AN56" s="52" t="s">
        <v>190</v>
      </c>
      <c r="AO56" s="52" t="s">
        <v>191</v>
      </c>
      <c r="AP56" s="52"/>
      <c r="AQ56" s="52"/>
      <c r="AR56" s="52"/>
      <c r="AS56" s="52"/>
      <c r="AT56" s="52"/>
      <c r="AU56" s="52"/>
      <c r="AV56" s="52"/>
      <c r="AW56" s="52"/>
      <c r="AX56" s="52"/>
      <c r="AY56" s="52"/>
      <c r="AZ56" s="52"/>
      <c r="BA56" s="52"/>
    </row>
    <row r="57" spans="1:53" x14ac:dyDescent="0.2">
      <c r="A57" s="1196"/>
      <c r="B57" s="1196"/>
      <c r="C57" s="1196"/>
      <c r="D57" s="1196"/>
      <c r="E57" s="1196"/>
      <c r="F57" s="1196"/>
      <c r="G57" s="1196"/>
      <c r="H57" s="1196"/>
      <c r="I57" s="1196"/>
      <c r="J57" s="1196"/>
      <c r="K57" s="1196"/>
      <c r="L57" s="1308"/>
      <c r="M57" s="1308"/>
      <c r="N57" s="1308"/>
      <c r="O57" s="1308"/>
      <c r="P57" s="1308"/>
      <c r="Q57" s="1308"/>
      <c r="R57" s="1308"/>
      <c r="S57" s="1308"/>
      <c r="T57" s="1308"/>
      <c r="U57" s="1308"/>
      <c r="V57" s="1308"/>
      <c r="W57" s="1308"/>
      <c r="X57" s="1308"/>
      <c r="Y57" s="1308"/>
      <c r="Z57" s="1308"/>
      <c r="AA57" s="1308"/>
      <c r="AB57" s="1308"/>
      <c r="AC57" s="1308"/>
      <c r="AD57" s="1308"/>
      <c r="AE57" s="1308"/>
      <c r="AF57" s="1308"/>
      <c r="AG57" s="1308"/>
      <c r="AH57" s="1308"/>
      <c r="AI57" s="1308"/>
      <c r="AJ57" s="1308"/>
      <c r="AK57" s="1308"/>
      <c r="AL57" s="61"/>
      <c r="AM57" s="52"/>
      <c r="AN57" s="52"/>
      <c r="AO57" s="52" t="s">
        <v>192</v>
      </c>
      <c r="AP57" s="52"/>
      <c r="AQ57" s="52"/>
      <c r="AR57" s="52"/>
      <c r="AS57" s="52"/>
      <c r="AT57" s="52"/>
      <c r="AU57" s="52"/>
      <c r="AV57" s="52"/>
      <c r="AW57" s="52"/>
      <c r="AX57" s="52"/>
      <c r="AY57" s="52"/>
      <c r="AZ57" s="52"/>
      <c r="BA57" s="52"/>
    </row>
    <row r="58" spans="1:53" ht="14.4" x14ac:dyDescent="0.2">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61"/>
      <c r="AM58" s="52"/>
      <c r="AN58" s="52"/>
      <c r="AO58" s="52" t="s">
        <v>193</v>
      </c>
      <c r="AP58" s="52"/>
      <c r="AQ58" s="52"/>
      <c r="AR58" s="52"/>
      <c r="AS58" s="52"/>
      <c r="AT58" s="52"/>
      <c r="AU58" s="52"/>
      <c r="AV58" s="52"/>
      <c r="AW58" s="52"/>
      <c r="AX58" s="52"/>
      <c r="AY58" s="52"/>
      <c r="AZ58" s="52"/>
      <c r="BA58" s="52"/>
    </row>
    <row r="59" spans="1:53" ht="19.2" customHeight="1" x14ac:dyDescent="0.2">
      <c r="A59" s="147"/>
      <c r="B59" s="147"/>
      <c r="C59" s="1309" t="s">
        <v>453</v>
      </c>
      <c r="D59" s="1309"/>
      <c r="E59" s="1309"/>
      <c r="F59" s="1309"/>
      <c r="G59" s="1309"/>
      <c r="H59" s="1309"/>
      <c r="I59" s="1309"/>
      <c r="J59" s="1309"/>
      <c r="K59" s="1309"/>
      <c r="L59" s="1309"/>
      <c r="M59" s="1309"/>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61"/>
      <c r="AM59" s="52"/>
      <c r="AN59" s="52"/>
      <c r="AO59" s="52" t="s">
        <v>194</v>
      </c>
      <c r="AP59" s="52"/>
      <c r="AQ59" s="52"/>
      <c r="AR59" s="52"/>
      <c r="AS59" s="52"/>
      <c r="AT59" s="52"/>
      <c r="AU59" s="52"/>
      <c r="AV59" s="52"/>
      <c r="AW59" s="52"/>
      <c r="AX59" s="52"/>
      <c r="AY59" s="52"/>
      <c r="AZ59" s="52"/>
      <c r="BA59" s="52"/>
    </row>
    <row r="60" spans="1:53" ht="21" customHeight="1" x14ac:dyDescent="0.2">
      <c r="A60" s="147"/>
      <c r="B60" s="147"/>
      <c r="C60" s="147"/>
      <c r="D60" s="169" t="s">
        <v>451</v>
      </c>
      <c r="E60" s="169"/>
      <c r="F60" s="169"/>
      <c r="G60" s="977" t="str">
        <f>IF(ISBLANK('一括記入シート（最初）'!$C$140),"",'一括記入シート（最初）'!$C$140)</f>
        <v>○○</v>
      </c>
      <c r="H60" s="977"/>
      <c r="I60" s="977"/>
      <c r="J60" s="977"/>
      <c r="K60" s="169"/>
      <c r="L60" s="169" t="s">
        <v>452</v>
      </c>
      <c r="M60" s="169"/>
      <c r="N60" s="169"/>
      <c r="O60" s="977" t="str">
        <f>IF(ISBLANK('一括記入シート（最初）'!$C$141),"",'一括記入シート（最初）'!$C$141)</f>
        <v>〇〇　〇〇</v>
      </c>
      <c r="P60" s="977"/>
      <c r="Q60" s="977"/>
      <c r="R60" s="977"/>
      <c r="S60" s="977"/>
      <c r="T60" s="977"/>
      <c r="U60" s="977"/>
      <c r="V60" s="977"/>
      <c r="W60" s="977"/>
      <c r="X60" s="977"/>
      <c r="Y60" s="258"/>
      <c r="Z60" s="257"/>
      <c r="AA60" s="257"/>
      <c r="AB60" s="257"/>
      <c r="AC60" s="257"/>
      <c r="AD60" s="147"/>
      <c r="AE60" s="147"/>
      <c r="AF60" s="147"/>
      <c r="AG60" s="147"/>
      <c r="AH60" s="147"/>
      <c r="AI60" s="147"/>
      <c r="AJ60" s="147"/>
      <c r="AK60" s="147"/>
      <c r="AL60" s="61"/>
      <c r="AM60" s="52"/>
      <c r="AN60" s="52"/>
      <c r="AO60" s="52"/>
      <c r="AP60" s="52"/>
      <c r="AQ60" s="52"/>
      <c r="AR60" s="52"/>
      <c r="AS60" s="52"/>
      <c r="AT60" s="52"/>
      <c r="AU60" s="52"/>
      <c r="AV60" s="52"/>
      <c r="AW60" s="52"/>
      <c r="AX60" s="52"/>
      <c r="AY60" s="52"/>
      <c r="AZ60" s="52"/>
      <c r="BA60" s="52"/>
    </row>
    <row r="61" spans="1:53" ht="21" customHeight="1" x14ac:dyDescent="0.2">
      <c r="A61" s="147"/>
      <c r="B61" s="147"/>
      <c r="C61" s="147"/>
      <c r="D61" s="147"/>
      <c r="E61" s="147"/>
      <c r="F61" s="147"/>
      <c r="G61" s="147"/>
      <c r="H61" s="147"/>
      <c r="I61" s="147"/>
      <c r="J61" s="147"/>
      <c r="K61" s="147"/>
      <c r="L61" s="147"/>
      <c r="M61" s="147"/>
      <c r="N61" s="147"/>
      <c r="O61" s="147"/>
      <c r="P61" s="147"/>
      <c r="Q61" s="147"/>
      <c r="R61" s="147"/>
      <c r="S61" s="147"/>
      <c r="T61" s="303"/>
      <c r="U61" s="1306" t="s">
        <v>425</v>
      </c>
      <c r="V61" s="1306"/>
      <c r="W61" s="1306"/>
      <c r="X61" s="1306"/>
      <c r="Y61" s="303"/>
      <c r="Z61" s="1307" t="s">
        <v>586</v>
      </c>
      <c r="AA61" s="1307"/>
      <c r="AB61" s="1307"/>
      <c r="AC61" s="1307"/>
      <c r="AD61" s="1307"/>
      <c r="AE61" s="1307"/>
      <c r="AF61" s="1307"/>
      <c r="AG61" s="303"/>
      <c r="AH61" s="303"/>
      <c r="AI61" s="259" t="s">
        <v>389</v>
      </c>
      <c r="AJ61" s="169"/>
      <c r="AK61" s="147"/>
      <c r="AL61" s="339" t="s">
        <v>587</v>
      </c>
      <c r="AM61" s="340"/>
      <c r="AN61" s="340"/>
      <c r="AO61" s="340"/>
      <c r="AP61" s="340"/>
      <c r="AQ61" s="340"/>
      <c r="AR61" s="340"/>
      <c r="AS61" s="340"/>
      <c r="AT61" s="340"/>
      <c r="AU61" s="52"/>
      <c r="AV61" s="52"/>
      <c r="AW61" s="52"/>
      <c r="AX61" s="52"/>
      <c r="AY61" s="52"/>
      <c r="AZ61" s="52"/>
      <c r="BA61" s="52"/>
    </row>
    <row r="62" spans="1:53" ht="14.4" x14ac:dyDescent="0.2">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61"/>
      <c r="AM62" s="52"/>
      <c r="AN62" s="52"/>
      <c r="AO62" s="52"/>
      <c r="AP62" s="52"/>
      <c r="AQ62" s="52"/>
      <c r="AR62" s="52"/>
      <c r="AS62" s="52"/>
      <c r="AT62" s="52"/>
      <c r="AU62" s="52"/>
      <c r="AV62" s="52"/>
      <c r="AW62" s="52"/>
      <c r="AX62" s="52"/>
      <c r="AY62" s="52"/>
      <c r="AZ62" s="52"/>
      <c r="BA62" s="52"/>
    </row>
    <row r="63" spans="1:53" ht="14.4" x14ac:dyDescent="0.2">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65"/>
      <c r="AG63" s="165"/>
      <c r="AH63" s="165"/>
      <c r="AI63" s="165"/>
      <c r="AJ63" s="147"/>
      <c r="AK63" s="147"/>
      <c r="AL63" s="61"/>
      <c r="AM63" s="52"/>
      <c r="AN63" s="52"/>
      <c r="AO63" s="52"/>
      <c r="AP63" s="52"/>
      <c r="AQ63" s="52"/>
      <c r="AR63" s="52"/>
      <c r="AS63" s="52"/>
      <c r="AT63" s="52"/>
      <c r="AU63" s="52"/>
      <c r="AV63" s="52"/>
      <c r="AW63" s="52"/>
      <c r="AX63" s="52"/>
      <c r="AY63" s="52"/>
      <c r="AZ63" s="52"/>
      <c r="BA63" s="52"/>
    </row>
    <row r="64" spans="1:53" ht="14.4" x14ac:dyDescent="0.2">
      <c r="A64" s="147" t="s">
        <v>829</v>
      </c>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61"/>
      <c r="AM64" s="52"/>
      <c r="AN64" s="52"/>
      <c r="AO64" s="52"/>
      <c r="AP64" s="52"/>
      <c r="AQ64" s="52"/>
      <c r="AR64" s="52"/>
      <c r="AS64" s="52"/>
      <c r="AT64" s="52"/>
      <c r="AU64" s="52"/>
      <c r="AV64" s="52"/>
      <c r="AW64" s="52"/>
      <c r="AX64" s="52"/>
      <c r="AY64" s="52"/>
      <c r="AZ64" s="52"/>
      <c r="BA64" s="52"/>
    </row>
    <row r="65" spans="1:50" ht="14.4" x14ac:dyDescent="0.2">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61"/>
      <c r="AM65" s="52"/>
      <c r="AN65" s="52"/>
      <c r="AO65" s="52"/>
      <c r="AP65" s="52"/>
      <c r="AQ65" s="52"/>
      <c r="AR65" s="52"/>
      <c r="AS65" s="52"/>
      <c r="AT65" s="52"/>
      <c r="AU65" s="341"/>
      <c r="AV65" s="341"/>
      <c r="AW65" s="341"/>
      <c r="AX65" s="341"/>
    </row>
    <row r="66" spans="1:50" x14ac:dyDescent="0.2">
      <c r="A66" s="915" t="s">
        <v>261</v>
      </c>
      <c r="B66" s="915"/>
      <c r="C66" s="915"/>
      <c r="D66" s="915"/>
      <c r="E66" s="915"/>
      <c r="F66" s="915"/>
      <c r="G66" s="915"/>
      <c r="H66" s="915"/>
      <c r="I66" s="915"/>
      <c r="J66" s="915"/>
      <c r="K66" s="915"/>
      <c r="L66" s="915"/>
      <c r="M66" s="915"/>
      <c r="N66" s="915"/>
      <c r="O66" s="915"/>
      <c r="P66" s="915"/>
      <c r="Q66" s="915"/>
      <c r="R66" s="915"/>
      <c r="S66" s="915"/>
      <c r="T66" s="915"/>
      <c r="U66" s="915"/>
      <c r="V66" s="915"/>
      <c r="W66" s="915"/>
      <c r="X66" s="915"/>
      <c r="Y66" s="915"/>
      <c r="Z66" s="915"/>
      <c r="AA66" s="915"/>
      <c r="AB66" s="915"/>
      <c r="AC66" s="915"/>
      <c r="AD66" s="915"/>
      <c r="AE66" s="915"/>
      <c r="AF66" s="915"/>
      <c r="AG66" s="915"/>
      <c r="AH66" s="915"/>
      <c r="AI66" s="915"/>
      <c r="AJ66" s="915"/>
      <c r="AK66" s="915"/>
      <c r="AL66" s="61"/>
      <c r="AM66" s="52"/>
      <c r="AN66" s="52"/>
      <c r="AO66" s="52"/>
      <c r="AP66" s="52"/>
      <c r="AQ66" s="52"/>
      <c r="AR66" s="52"/>
      <c r="AS66" s="52"/>
      <c r="AT66" s="52"/>
      <c r="AU66" s="341"/>
      <c r="AV66" s="341"/>
      <c r="AW66" s="341"/>
      <c r="AX66" s="341"/>
    </row>
    <row r="67" spans="1:50" x14ac:dyDescent="0.2">
      <c r="A67" s="915"/>
      <c r="B67" s="915"/>
      <c r="C67" s="915"/>
      <c r="D67" s="915"/>
      <c r="E67" s="915"/>
      <c r="F67" s="915"/>
      <c r="G67" s="915"/>
      <c r="H67" s="915"/>
      <c r="I67" s="915"/>
      <c r="J67" s="915"/>
      <c r="K67" s="915"/>
      <c r="L67" s="915"/>
      <c r="M67" s="915"/>
      <c r="N67" s="915"/>
      <c r="O67" s="915"/>
      <c r="P67" s="915"/>
      <c r="Q67" s="915"/>
      <c r="R67" s="915"/>
      <c r="S67" s="915"/>
      <c r="T67" s="915"/>
      <c r="U67" s="915"/>
      <c r="V67" s="915"/>
      <c r="W67" s="915"/>
      <c r="X67" s="915"/>
      <c r="Y67" s="915"/>
      <c r="Z67" s="915"/>
      <c r="AA67" s="915"/>
      <c r="AB67" s="915"/>
      <c r="AC67" s="915"/>
      <c r="AD67" s="915"/>
      <c r="AE67" s="915"/>
      <c r="AF67" s="915"/>
      <c r="AG67" s="915"/>
      <c r="AH67" s="915"/>
      <c r="AI67" s="915"/>
      <c r="AJ67" s="915"/>
      <c r="AK67" s="915"/>
      <c r="AL67" s="61"/>
      <c r="AM67" s="52"/>
      <c r="AN67" s="52"/>
      <c r="AO67" s="52"/>
      <c r="AP67" s="52"/>
      <c r="AQ67" s="52"/>
      <c r="AR67" s="52"/>
      <c r="AS67" s="52"/>
      <c r="AT67" s="52"/>
      <c r="AU67" s="341"/>
      <c r="AV67" s="341"/>
      <c r="AW67" s="341"/>
      <c r="AX67" s="341"/>
    </row>
    <row r="68" spans="1:50" ht="14.4" x14ac:dyDescent="0.2">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61"/>
      <c r="AM68" s="52"/>
      <c r="AN68" s="52"/>
      <c r="AO68" s="52"/>
      <c r="AP68" s="52"/>
      <c r="AQ68" s="52"/>
      <c r="AR68" s="52"/>
      <c r="AS68" s="52"/>
      <c r="AT68" s="52"/>
      <c r="AU68" s="341"/>
      <c r="AV68" s="341"/>
      <c r="AW68" s="341"/>
      <c r="AX68" s="341"/>
    </row>
    <row r="69" spans="1:50" ht="14.4" x14ac:dyDescent="0.2">
      <c r="A69" s="147"/>
      <c r="B69" s="147" t="s">
        <v>36</v>
      </c>
      <c r="C69" s="147"/>
      <c r="D69" s="147"/>
      <c r="E69" s="147" t="s">
        <v>262</v>
      </c>
      <c r="F69" s="1314" t="str">
        <f>$L$29</f>
        <v>令和　6　年度</v>
      </c>
      <c r="G69" s="1314"/>
      <c r="H69" s="1314"/>
      <c r="I69" s="1314"/>
      <c r="J69" s="1314"/>
      <c r="K69" s="1305" t="str">
        <f>R32</f>
        <v>資源向上支払交付金（施設の長寿命化のための活動）</v>
      </c>
      <c r="L69" s="1305"/>
      <c r="M69" s="1305"/>
      <c r="N69" s="1305"/>
      <c r="O69" s="1305"/>
      <c r="P69" s="1305"/>
      <c r="Q69" s="1305"/>
      <c r="R69" s="1305"/>
      <c r="S69" s="1305"/>
      <c r="T69" s="1305"/>
      <c r="U69" s="1305"/>
      <c r="V69" s="1305"/>
      <c r="W69" s="1305"/>
      <c r="X69" s="1305"/>
      <c r="Y69" s="1305"/>
      <c r="Z69" s="1305"/>
      <c r="AA69" s="1305"/>
      <c r="AB69" s="773"/>
      <c r="AC69" s="773"/>
      <c r="AD69" s="773"/>
      <c r="AE69" s="773"/>
      <c r="AF69" s="773"/>
      <c r="AG69" s="773"/>
      <c r="AH69" s="147"/>
      <c r="AI69" s="147"/>
      <c r="AJ69" s="147"/>
      <c r="AK69" s="147"/>
      <c r="AL69" s="61"/>
      <c r="AM69" s="52"/>
      <c r="AN69" s="52"/>
      <c r="AO69" s="52"/>
      <c r="AP69" s="52"/>
      <c r="AQ69" s="52"/>
      <c r="AR69" s="52"/>
      <c r="AS69" s="52"/>
      <c r="AT69" s="52"/>
      <c r="AU69" s="341"/>
      <c r="AV69" s="341"/>
      <c r="AW69" s="341"/>
      <c r="AX69" s="341"/>
    </row>
    <row r="70" spans="1:50" ht="14.4" x14ac:dyDescent="0.2">
      <c r="A70" s="147"/>
      <c r="B70" s="147"/>
      <c r="C70" s="147"/>
      <c r="D70" s="147"/>
      <c r="E70" s="147"/>
      <c r="F70" s="1302" t="str">
        <f>IF(ISBLANK('一括記入シート（最初）'!$E$14),"",'一括記入シート（最初）'!$E$14)</f>
        <v>〇〇水土里会</v>
      </c>
      <c r="G70" s="1302"/>
      <c r="H70" s="1302"/>
      <c r="I70" s="1302"/>
      <c r="J70" s="1302"/>
      <c r="K70" s="1302"/>
      <c r="L70" s="1302"/>
      <c r="M70" s="1302"/>
      <c r="N70" s="1302" t="str">
        <f>IF(ISBLANK('一括記入シート（最初）'!$C$25),"",'一括記入シート（最初）'!$C$25)</f>
        <v>用水路更新工事</v>
      </c>
      <c r="O70" s="1302"/>
      <c r="P70" s="1302"/>
      <c r="Q70" s="1302"/>
      <c r="R70" s="1302"/>
      <c r="S70" s="1302"/>
      <c r="T70" s="1302"/>
      <c r="U70" s="1302"/>
      <c r="V70" s="1302"/>
      <c r="W70" s="1302"/>
      <c r="X70" s="1302"/>
      <c r="Y70" s="1302"/>
      <c r="Z70" s="1302"/>
      <c r="AA70" s="1302"/>
      <c r="AB70" s="1302"/>
      <c r="AC70" s="1302"/>
      <c r="AD70" s="1302"/>
      <c r="AE70" s="1302"/>
      <c r="AF70" s="1302"/>
      <c r="AG70" s="1302"/>
      <c r="AH70" s="147" t="s">
        <v>446</v>
      </c>
      <c r="AI70" s="147"/>
      <c r="AJ70" s="147"/>
      <c r="AK70" s="147"/>
      <c r="AL70" s="61"/>
      <c r="AM70" s="52"/>
      <c r="AN70" s="52"/>
      <c r="AO70" s="52"/>
      <c r="AP70" s="52"/>
      <c r="AQ70" s="52"/>
      <c r="AR70" s="52"/>
      <c r="AS70" s="52"/>
      <c r="AT70" s="52"/>
      <c r="AU70" s="341"/>
      <c r="AV70" s="341"/>
      <c r="AW70" s="341"/>
      <c r="AX70" s="341"/>
    </row>
    <row r="71" spans="1:50" ht="14.4" x14ac:dyDescent="0.2">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61"/>
      <c r="AM71" s="52"/>
      <c r="AN71" s="52"/>
      <c r="AO71" s="52"/>
      <c r="AP71" s="52"/>
      <c r="AQ71" s="52"/>
      <c r="AR71" s="52"/>
      <c r="AS71" s="52"/>
      <c r="AT71" s="52"/>
      <c r="AU71" s="341"/>
      <c r="AV71" s="341"/>
      <c r="AW71" s="341"/>
      <c r="AX71" s="341"/>
    </row>
    <row r="72" spans="1:50" ht="23.25" customHeight="1" x14ac:dyDescent="0.2">
      <c r="A72" s="147"/>
      <c r="B72" s="1196" t="s">
        <v>263</v>
      </c>
      <c r="C72" s="1196"/>
      <c r="D72" s="1196"/>
      <c r="E72" s="1196"/>
      <c r="F72" s="1196"/>
      <c r="G72" s="1196"/>
      <c r="H72" s="1196"/>
      <c r="I72" s="1196" t="s">
        <v>264</v>
      </c>
      <c r="J72" s="1196"/>
      <c r="K72" s="1196"/>
      <c r="L72" s="1196"/>
      <c r="M72" s="1196"/>
      <c r="N72" s="1196"/>
      <c r="O72" s="1196"/>
      <c r="P72" s="1196" t="s">
        <v>265</v>
      </c>
      <c r="Q72" s="1196"/>
      <c r="R72" s="1196"/>
      <c r="S72" s="1196"/>
      <c r="T72" s="1196"/>
      <c r="U72" s="1196"/>
      <c r="V72" s="1196"/>
      <c r="W72" s="1196" t="s">
        <v>266</v>
      </c>
      <c r="X72" s="1196"/>
      <c r="Y72" s="1196"/>
      <c r="Z72" s="1196"/>
      <c r="AA72" s="1196"/>
      <c r="AB72" s="1196"/>
      <c r="AC72" s="1196"/>
      <c r="AD72" s="1196" t="s">
        <v>179</v>
      </c>
      <c r="AE72" s="1196"/>
      <c r="AF72" s="1196"/>
      <c r="AG72" s="1196"/>
      <c r="AH72" s="1196"/>
      <c r="AI72" s="1196"/>
      <c r="AJ72" s="1196"/>
      <c r="AK72" s="147"/>
      <c r="AL72" s="61"/>
      <c r="AM72" s="52"/>
      <c r="AN72" s="52"/>
      <c r="AO72" s="52"/>
      <c r="AP72" s="52"/>
      <c r="AQ72" s="52"/>
      <c r="AR72" s="52"/>
      <c r="AS72" s="52"/>
      <c r="AT72" s="52"/>
      <c r="AU72" s="341"/>
      <c r="AV72" s="341"/>
      <c r="AW72" s="341"/>
      <c r="AX72" s="341"/>
    </row>
    <row r="73" spans="1:50" ht="14.4" x14ac:dyDescent="0.2">
      <c r="A73" s="147"/>
      <c r="B73" s="1311" t="s">
        <v>267</v>
      </c>
      <c r="C73" s="1311"/>
      <c r="D73" s="1311"/>
      <c r="E73" s="1311"/>
      <c r="F73" s="1311"/>
      <c r="G73" s="1311"/>
      <c r="H73" s="1311"/>
      <c r="I73" s="1308"/>
      <c r="J73" s="1308"/>
      <c r="K73" s="1308"/>
      <c r="L73" s="1308"/>
      <c r="M73" s="1308"/>
      <c r="N73" s="1308"/>
      <c r="O73" s="1308"/>
      <c r="P73" s="1311" t="s">
        <v>480</v>
      </c>
      <c r="Q73" s="1311"/>
      <c r="R73" s="1311"/>
      <c r="S73" s="1311"/>
      <c r="T73" s="1311"/>
      <c r="U73" s="1311"/>
      <c r="V73" s="1311"/>
      <c r="W73" s="1312" t="s">
        <v>479</v>
      </c>
      <c r="X73" s="1312"/>
      <c r="Y73" s="1312"/>
      <c r="Z73" s="1312"/>
      <c r="AA73" s="1312"/>
      <c r="AB73" s="1312"/>
      <c r="AC73" s="1312"/>
      <c r="AD73" s="1308"/>
      <c r="AE73" s="1308"/>
      <c r="AF73" s="1308"/>
      <c r="AG73" s="1308"/>
      <c r="AH73" s="1308"/>
      <c r="AI73" s="1308"/>
      <c r="AJ73" s="1308"/>
      <c r="AK73" s="147"/>
      <c r="AL73" s="1324" t="s">
        <v>481</v>
      </c>
      <c r="AM73" s="1324"/>
      <c r="AN73" s="1324"/>
      <c r="AO73" s="1324"/>
      <c r="AP73" s="1324"/>
      <c r="AQ73" s="1324"/>
      <c r="AR73" s="1324"/>
      <c r="AS73" s="1324"/>
      <c r="AT73" s="1324"/>
      <c r="AU73" s="341"/>
      <c r="AV73" s="341"/>
      <c r="AW73" s="341"/>
      <c r="AX73" s="341"/>
    </row>
    <row r="74" spans="1:50" ht="14.4" x14ac:dyDescent="0.2">
      <c r="A74" s="147"/>
      <c r="B74" s="1311"/>
      <c r="C74" s="1311"/>
      <c r="D74" s="1311"/>
      <c r="E74" s="1311"/>
      <c r="F74" s="1311"/>
      <c r="G74" s="1311"/>
      <c r="H74" s="1311"/>
      <c r="I74" s="1308"/>
      <c r="J74" s="1308"/>
      <c r="K74" s="1308"/>
      <c r="L74" s="1308"/>
      <c r="M74" s="1308"/>
      <c r="N74" s="1308"/>
      <c r="O74" s="1308"/>
      <c r="P74" s="1311"/>
      <c r="Q74" s="1311"/>
      <c r="R74" s="1311"/>
      <c r="S74" s="1311"/>
      <c r="T74" s="1311"/>
      <c r="U74" s="1311"/>
      <c r="V74" s="1311"/>
      <c r="W74" s="1312"/>
      <c r="X74" s="1312"/>
      <c r="Y74" s="1312"/>
      <c r="Z74" s="1312"/>
      <c r="AA74" s="1312"/>
      <c r="AB74" s="1312"/>
      <c r="AC74" s="1312"/>
      <c r="AD74" s="1308"/>
      <c r="AE74" s="1308"/>
      <c r="AF74" s="1308"/>
      <c r="AG74" s="1308"/>
      <c r="AH74" s="1308"/>
      <c r="AI74" s="1308"/>
      <c r="AJ74" s="1308"/>
      <c r="AK74" s="147"/>
      <c r="AL74" s="1324"/>
      <c r="AM74" s="1324"/>
      <c r="AN74" s="1324"/>
      <c r="AO74" s="1324"/>
      <c r="AP74" s="1324"/>
      <c r="AQ74" s="1324"/>
      <c r="AR74" s="1324"/>
      <c r="AS74" s="1324"/>
      <c r="AT74" s="1324"/>
      <c r="AU74" s="341"/>
      <c r="AV74" s="341"/>
      <c r="AW74" s="341"/>
      <c r="AX74" s="341"/>
    </row>
    <row r="75" spans="1:50" ht="14.4" x14ac:dyDescent="0.2">
      <c r="A75" s="147"/>
      <c r="B75" s="1311"/>
      <c r="C75" s="1311"/>
      <c r="D75" s="1311"/>
      <c r="E75" s="1311"/>
      <c r="F75" s="1311"/>
      <c r="G75" s="1311"/>
      <c r="H75" s="1311"/>
      <c r="I75" s="1308"/>
      <c r="J75" s="1308"/>
      <c r="K75" s="1308"/>
      <c r="L75" s="1308"/>
      <c r="M75" s="1308"/>
      <c r="N75" s="1308"/>
      <c r="O75" s="1308"/>
      <c r="P75" s="1311"/>
      <c r="Q75" s="1311"/>
      <c r="R75" s="1311"/>
      <c r="S75" s="1311"/>
      <c r="T75" s="1311"/>
      <c r="U75" s="1311"/>
      <c r="V75" s="1311"/>
      <c r="W75" s="1312"/>
      <c r="X75" s="1312"/>
      <c r="Y75" s="1312"/>
      <c r="Z75" s="1312"/>
      <c r="AA75" s="1312"/>
      <c r="AB75" s="1312"/>
      <c r="AC75" s="1312"/>
      <c r="AD75" s="1308"/>
      <c r="AE75" s="1308"/>
      <c r="AF75" s="1308"/>
      <c r="AG75" s="1308"/>
      <c r="AH75" s="1308"/>
      <c r="AI75" s="1308"/>
      <c r="AJ75" s="1308"/>
      <c r="AK75" s="147"/>
      <c r="AL75" s="1324"/>
      <c r="AM75" s="1324"/>
      <c r="AN75" s="1324"/>
      <c r="AO75" s="1324"/>
      <c r="AP75" s="1324"/>
      <c r="AQ75" s="1324"/>
      <c r="AR75" s="1324"/>
      <c r="AS75" s="1324"/>
      <c r="AT75" s="1324"/>
      <c r="AU75" s="341"/>
      <c r="AV75" s="341"/>
      <c r="AW75" s="341"/>
      <c r="AX75" s="341"/>
    </row>
    <row r="76" spans="1:50" ht="14.4" x14ac:dyDescent="0.2">
      <c r="A76" s="147"/>
      <c r="B76" s="1308"/>
      <c r="C76" s="1308"/>
      <c r="D76" s="1308"/>
      <c r="E76" s="1308"/>
      <c r="F76" s="1308"/>
      <c r="G76" s="1308"/>
      <c r="H76" s="1308"/>
      <c r="I76" s="1311" t="s">
        <v>268</v>
      </c>
      <c r="J76" s="1311"/>
      <c r="K76" s="1311"/>
      <c r="L76" s="1311"/>
      <c r="M76" s="1311"/>
      <c r="N76" s="1311"/>
      <c r="O76" s="1311"/>
      <c r="P76" s="1311" t="s">
        <v>269</v>
      </c>
      <c r="Q76" s="1311"/>
      <c r="R76" s="1311"/>
      <c r="S76" s="1311"/>
      <c r="T76" s="1311"/>
      <c r="U76" s="1311"/>
      <c r="V76" s="1311"/>
      <c r="W76" s="1311" t="s">
        <v>269</v>
      </c>
      <c r="X76" s="1311"/>
      <c r="Y76" s="1311"/>
      <c r="Z76" s="1311"/>
      <c r="AA76" s="1311"/>
      <c r="AB76" s="1311"/>
      <c r="AC76" s="1311"/>
      <c r="AD76" s="1308"/>
      <c r="AE76" s="1308"/>
      <c r="AF76" s="1308"/>
      <c r="AG76" s="1308"/>
      <c r="AH76" s="1308"/>
      <c r="AI76" s="1308"/>
      <c r="AJ76" s="1308"/>
      <c r="AK76" s="147"/>
      <c r="AL76" s="1324"/>
      <c r="AM76" s="1324"/>
      <c r="AN76" s="1324"/>
      <c r="AO76" s="1324"/>
      <c r="AP76" s="1324"/>
      <c r="AQ76" s="1324"/>
      <c r="AR76" s="1324"/>
      <c r="AS76" s="1324"/>
      <c r="AT76" s="1324"/>
      <c r="AU76" s="341"/>
      <c r="AV76" s="341"/>
      <c r="AW76" s="341"/>
      <c r="AX76" s="341"/>
    </row>
    <row r="77" spans="1:50" ht="14.4" x14ac:dyDescent="0.2">
      <c r="A77" s="147"/>
      <c r="B77" s="1308"/>
      <c r="C77" s="1308"/>
      <c r="D77" s="1308"/>
      <c r="E77" s="1308"/>
      <c r="F77" s="1308"/>
      <c r="G77" s="1308"/>
      <c r="H77" s="1308"/>
      <c r="I77" s="1311"/>
      <c r="J77" s="1311"/>
      <c r="K77" s="1311"/>
      <c r="L77" s="1311"/>
      <c r="M77" s="1311"/>
      <c r="N77" s="1311"/>
      <c r="O77" s="1311"/>
      <c r="P77" s="1311"/>
      <c r="Q77" s="1311"/>
      <c r="R77" s="1311"/>
      <c r="S77" s="1311"/>
      <c r="T77" s="1311"/>
      <c r="U77" s="1311"/>
      <c r="V77" s="1311"/>
      <c r="W77" s="1311"/>
      <c r="X77" s="1311"/>
      <c r="Y77" s="1311"/>
      <c r="Z77" s="1311"/>
      <c r="AA77" s="1311"/>
      <c r="AB77" s="1311"/>
      <c r="AC77" s="1311"/>
      <c r="AD77" s="1308"/>
      <c r="AE77" s="1308"/>
      <c r="AF77" s="1308"/>
      <c r="AG77" s="1308"/>
      <c r="AH77" s="1308"/>
      <c r="AI77" s="1308"/>
      <c r="AJ77" s="1308"/>
      <c r="AK77" s="147"/>
      <c r="AL77" s="61"/>
      <c r="AM77" s="52"/>
      <c r="AN77" s="52"/>
      <c r="AO77" s="52"/>
      <c r="AP77" s="52"/>
      <c r="AQ77" s="52"/>
      <c r="AR77" s="52"/>
      <c r="AS77" s="52"/>
      <c r="AT77" s="52"/>
      <c r="AU77" s="341"/>
      <c r="AV77" s="341"/>
      <c r="AW77" s="341"/>
      <c r="AX77" s="341"/>
    </row>
    <row r="78" spans="1:50" ht="14.4" x14ac:dyDescent="0.2">
      <c r="A78" s="147"/>
      <c r="B78" s="1308"/>
      <c r="C78" s="1308"/>
      <c r="D78" s="1308"/>
      <c r="E78" s="1308"/>
      <c r="F78" s="1308"/>
      <c r="G78" s="1308"/>
      <c r="H78" s="1308"/>
      <c r="I78" s="1311"/>
      <c r="J78" s="1311"/>
      <c r="K78" s="1311"/>
      <c r="L78" s="1311"/>
      <c r="M78" s="1311"/>
      <c r="N78" s="1311"/>
      <c r="O78" s="1311"/>
      <c r="P78" s="1311"/>
      <c r="Q78" s="1311"/>
      <c r="R78" s="1311"/>
      <c r="S78" s="1311"/>
      <c r="T78" s="1311"/>
      <c r="U78" s="1311"/>
      <c r="V78" s="1311"/>
      <c r="W78" s="1311"/>
      <c r="X78" s="1311"/>
      <c r="Y78" s="1311"/>
      <c r="Z78" s="1311"/>
      <c r="AA78" s="1311"/>
      <c r="AB78" s="1311"/>
      <c r="AC78" s="1311"/>
      <c r="AD78" s="1308"/>
      <c r="AE78" s="1308"/>
      <c r="AF78" s="1308"/>
      <c r="AG78" s="1308"/>
      <c r="AH78" s="1308"/>
      <c r="AI78" s="1308"/>
      <c r="AJ78" s="1308"/>
      <c r="AK78" s="147"/>
      <c r="AL78" s="61"/>
      <c r="AM78" s="52"/>
      <c r="AN78" s="52"/>
      <c r="AO78" s="52"/>
      <c r="AP78" s="52"/>
      <c r="AQ78" s="52"/>
      <c r="AR78" s="52"/>
      <c r="AS78" s="52"/>
      <c r="AT78" s="52"/>
      <c r="AU78" s="341"/>
      <c r="AV78" s="341"/>
      <c r="AW78" s="341"/>
      <c r="AX78" s="341"/>
    </row>
    <row r="79" spans="1:50" ht="14.4" x14ac:dyDescent="0.2">
      <c r="A79" s="147"/>
      <c r="B79" s="1308"/>
      <c r="C79" s="1308"/>
      <c r="D79" s="1308"/>
      <c r="E79" s="1308"/>
      <c r="F79" s="1308"/>
      <c r="G79" s="1308"/>
      <c r="H79" s="1308"/>
      <c r="I79" s="1311" t="s">
        <v>270</v>
      </c>
      <c r="J79" s="1311"/>
      <c r="K79" s="1311"/>
      <c r="L79" s="1311"/>
      <c r="M79" s="1311"/>
      <c r="N79" s="1311"/>
      <c r="O79" s="1311"/>
      <c r="P79" s="1311" t="s">
        <v>269</v>
      </c>
      <c r="Q79" s="1311"/>
      <c r="R79" s="1311"/>
      <c r="S79" s="1311"/>
      <c r="T79" s="1311"/>
      <c r="U79" s="1311"/>
      <c r="V79" s="1311"/>
      <c r="W79" s="1311" t="s">
        <v>269</v>
      </c>
      <c r="X79" s="1311"/>
      <c r="Y79" s="1311"/>
      <c r="Z79" s="1311"/>
      <c r="AA79" s="1311"/>
      <c r="AB79" s="1311"/>
      <c r="AC79" s="1311"/>
      <c r="AD79" s="1308"/>
      <c r="AE79" s="1308"/>
      <c r="AF79" s="1308"/>
      <c r="AG79" s="1308"/>
      <c r="AH79" s="1308"/>
      <c r="AI79" s="1308"/>
      <c r="AJ79" s="1308"/>
      <c r="AK79" s="147"/>
      <c r="AL79" s="61"/>
      <c r="AM79" s="52"/>
      <c r="AN79" s="52"/>
      <c r="AO79" s="52"/>
      <c r="AP79" s="52"/>
      <c r="AQ79" s="52"/>
      <c r="AR79" s="52"/>
      <c r="AS79" s="52"/>
      <c r="AT79" s="52"/>
      <c r="AU79" s="341"/>
      <c r="AV79" s="341"/>
      <c r="AW79" s="341"/>
      <c r="AX79" s="341"/>
    </row>
    <row r="80" spans="1:50" ht="14.4" x14ac:dyDescent="0.2">
      <c r="A80" s="147"/>
      <c r="B80" s="1308"/>
      <c r="C80" s="1308"/>
      <c r="D80" s="1308"/>
      <c r="E80" s="1308"/>
      <c r="F80" s="1308"/>
      <c r="G80" s="1308"/>
      <c r="H80" s="1308"/>
      <c r="I80" s="1311"/>
      <c r="J80" s="1311"/>
      <c r="K80" s="1311"/>
      <c r="L80" s="1311"/>
      <c r="M80" s="1311"/>
      <c r="N80" s="1311"/>
      <c r="O80" s="1311"/>
      <c r="P80" s="1311"/>
      <c r="Q80" s="1311"/>
      <c r="R80" s="1311"/>
      <c r="S80" s="1311"/>
      <c r="T80" s="1311"/>
      <c r="U80" s="1311"/>
      <c r="V80" s="1311"/>
      <c r="W80" s="1311"/>
      <c r="X80" s="1311"/>
      <c r="Y80" s="1311"/>
      <c r="Z80" s="1311"/>
      <c r="AA80" s="1311"/>
      <c r="AB80" s="1311"/>
      <c r="AC80" s="1311"/>
      <c r="AD80" s="1308"/>
      <c r="AE80" s="1308"/>
      <c r="AF80" s="1308"/>
      <c r="AG80" s="1308"/>
      <c r="AH80" s="1308"/>
      <c r="AI80" s="1308"/>
      <c r="AJ80" s="1308"/>
      <c r="AK80" s="147"/>
      <c r="AL80" s="61"/>
      <c r="AM80" s="52"/>
      <c r="AN80" s="52"/>
      <c r="AO80" s="52"/>
      <c r="AP80" s="52"/>
      <c r="AQ80" s="52"/>
      <c r="AR80" s="52"/>
      <c r="AS80" s="52"/>
      <c r="AT80" s="52"/>
      <c r="AU80" s="341"/>
      <c r="AV80" s="341"/>
      <c r="AW80" s="341"/>
      <c r="AX80" s="341"/>
    </row>
    <row r="81" spans="1:50" ht="14.4" x14ac:dyDescent="0.2">
      <c r="A81" s="147"/>
      <c r="B81" s="1308"/>
      <c r="C81" s="1308"/>
      <c r="D81" s="1308"/>
      <c r="E81" s="1308"/>
      <c r="F81" s="1308"/>
      <c r="G81" s="1308"/>
      <c r="H81" s="1308"/>
      <c r="I81" s="1311"/>
      <c r="J81" s="1311"/>
      <c r="K81" s="1311"/>
      <c r="L81" s="1311"/>
      <c r="M81" s="1311"/>
      <c r="N81" s="1311"/>
      <c r="O81" s="1311"/>
      <c r="P81" s="1311"/>
      <c r="Q81" s="1311"/>
      <c r="R81" s="1311"/>
      <c r="S81" s="1311"/>
      <c r="T81" s="1311"/>
      <c r="U81" s="1311"/>
      <c r="V81" s="1311"/>
      <c r="W81" s="1311"/>
      <c r="X81" s="1311"/>
      <c r="Y81" s="1311"/>
      <c r="Z81" s="1311"/>
      <c r="AA81" s="1311"/>
      <c r="AB81" s="1311"/>
      <c r="AC81" s="1311"/>
      <c r="AD81" s="1308"/>
      <c r="AE81" s="1308"/>
      <c r="AF81" s="1308"/>
      <c r="AG81" s="1308"/>
      <c r="AH81" s="1308"/>
      <c r="AI81" s="1308"/>
      <c r="AJ81" s="1308"/>
      <c r="AK81" s="147"/>
      <c r="AL81" s="341"/>
      <c r="AM81" s="341"/>
      <c r="AN81" s="341"/>
      <c r="AO81" s="341"/>
      <c r="AP81" s="341"/>
      <c r="AQ81" s="341"/>
      <c r="AR81" s="341"/>
      <c r="AS81" s="341"/>
      <c r="AT81" s="341"/>
      <c r="AU81" s="341"/>
      <c r="AV81" s="341"/>
      <c r="AW81" s="341"/>
      <c r="AX81" s="341"/>
    </row>
    <row r="82" spans="1:50" ht="14.4" x14ac:dyDescent="0.2">
      <c r="A82" s="147"/>
      <c r="B82" s="1308"/>
      <c r="C82" s="1308"/>
      <c r="D82" s="1308"/>
      <c r="E82" s="1308"/>
      <c r="F82" s="1308"/>
      <c r="G82" s="1308"/>
      <c r="H82" s="1308"/>
      <c r="I82" s="1311" t="s">
        <v>271</v>
      </c>
      <c r="J82" s="1311"/>
      <c r="K82" s="1311"/>
      <c r="L82" s="1311"/>
      <c r="M82" s="1311"/>
      <c r="N82" s="1311"/>
      <c r="O82" s="1311"/>
      <c r="P82" s="1311" t="s">
        <v>269</v>
      </c>
      <c r="Q82" s="1311"/>
      <c r="R82" s="1311"/>
      <c r="S82" s="1311"/>
      <c r="T82" s="1311"/>
      <c r="U82" s="1311"/>
      <c r="V82" s="1311"/>
      <c r="W82" s="1311" t="s">
        <v>269</v>
      </c>
      <c r="X82" s="1311"/>
      <c r="Y82" s="1311"/>
      <c r="Z82" s="1311"/>
      <c r="AA82" s="1311"/>
      <c r="AB82" s="1311"/>
      <c r="AC82" s="1311"/>
      <c r="AD82" s="1308"/>
      <c r="AE82" s="1308"/>
      <c r="AF82" s="1308"/>
      <c r="AG82" s="1308"/>
      <c r="AH82" s="1308"/>
      <c r="AI82" s="1308"/>
      <c r="AJ82" s="1308"/>
      <c r="AK82" s="147"/>
      <c r="AL82" s="341"/>
      <c r="AM82" s="341"/>
      <c r="AN82" s="341"/>
      <c r="AO82" s="341"/>
      <c r="AP82" s="341"/>
      <c r="AQ82" s="341"/>
      <c r="AR82" s="341"/>
      <c r="AS82" s="341"/>
      <c r="AT82" s="341"/>
      <c r="AU82" s="341"/>
      <c r="AV82" s="341"/>
      <c r="AW82" s="341"/>
      <c r="AX82" s="341"/>
    </row>
    <row r="83" spans="1:50" ht="14.4" x14ac:dyDescent="0.2">
      <c r="A83" s="147"/>
      <c r="B83" s="1308"/>
      <c r="C83" s="1308"/>
      <c r="D83" s="1308"/>
      <c r="E83" s="1308"/>
      <c r="F83" s="1308"/>
      <c r="G83" s="1308"/>
      <c r="H83" s="1308"/>
      <c r="I83" s="1311"/>
      <c r="J83" s="1311"/>
      <c r="K83" s="1311"/>
      <c r="L83" s="1311"/>
      <c r="M83" s="1311"/>
      <c r="N83" s="1311"/>
      <c r="O83" s="1311"/>
      <c r="P83" s="1311"/>
      <c r="Q83" s="1311"/>
      <c r="R83" s="1311"/>
      <c r="S83" s="1311"/>
      <c r="T83" s="1311"/>
      <c r="U83" s="1311"/>
      <c r="V83" s="1311"/>
      <c r="W83" s="1311"/>
      <c r="X83" s="1311"/>
      <c r="Y83" s="1311"/>
      <c r="Z83" s="1311"/>
      <c r="AA83" s="1311"/>
      <c r="AB83" s="1311"/>
      <c r="AC83" s="1311"/>
      <c r="AD83" s="1308"/>
      <c r="AE83" s="1308"/>
      <c r="AF83" s="1308"/>
      <c r="AG83" s="1308"/>
      <c r="AH83" s="1308"/>
      <c r="AI83" s="1308"/>
      <c r="AJ83" s="1308"/>
      <c r="AK83" s="147"/>
      <c r="AL83" s="341"/>
      <c r="AM83" s="341"/>
      <c r="AN83" s="341"/>
      <c r="AO83" s="341"/>
      <c r="AP83" s="341"/>
      <c r="AQ83" s="341"/>
      <c r="AR83" s="341"/>
      <c r="AS83" s="341"/>
      <c r="AT83" s="341"/>
      <c r="AU83" s="341"/>
      <c r="AV83" s="341"/>
      <c r="AW83" s="341"/>
      <c r="AX83" s="341"/>
    </row>
    <row r="84" spans="1:50" ht="14.4" x14ac:dyDescent="0.2">
      <c r="A84" s="147"/>
      <c r="B84" s="1308"/>
      <c r="C84" s="1308"/>
      <c r="D84" s="1308"/>
      <c r="E84" s="1308"/>
      <c r="F84" s="1308"/>
      <c r="G84" s="1308"/>
      <c r="H84" s="1308"/>
      <c r="I84" s="1311"/>
      <c r="J84" s="1311"/>
      <c r="K84" s="1311"/>
      <c r="L84" s="1311"/>
      <c r="M84" s="1311"/>
      <c r="N84" s="1311"/>
      <c r="O84" s="1311"/>
      <c r="P84" s="1311"/>
      <c r="Q84" s="1311"/>
      <c r="R84" s="1311"/>
      <c r="S84" s="1311"/>
      <c r="T84" s="1311"/>
      <c r="U84" s="1311"/>
      <c r="V84" s="1311"/>
      <c r="W84" s="1311"/>
      <c r="X84" s="1311"/>
      <c r="Y84" s="1311"/>
      <c r="Z84" s="1311"/>
      <c r="AA84" s="1311"/>
      <c r="AB84" s="1311"/>
      <c r="AC84" s="1311"/>
      <c r="AD84" s="1308"/>
      <c r="AE84" s="1308"/>
      <c r="AF84" s="1308"/>
      <c r="AG84" s="1308"/>
      <c r="AH84" s="1308"/>
      <c r="AI84" s="1308"/>
      <c r="AJ84" s="1308"/>
      <c r="AK84" s="147"/>
      <c r="AL84" s="341"/>
      <c r="AM84" s="341"/>
      <c r="AN84" s="341"/>
      <c r="AO84" s="341"/>
      <c r="AP84" s="341"/>
      <c r="AQ84" s="341"/>
      <c r="AR84" s="341"/>
      <c r="AS84" s="341"/>
      <c r="AT84" s="341"/>
      <c r="AU84" s="341"/>
      <c r="AV84" s="341"/>
      <c r="AW84" s="341"/>
      <c r="AX84" s="341"/>
    </row>
    <row r="85" spans="1:50" ht="14.4" x14ac:dyDescent="0.2">
      <c r="A85" s="147"/>
      <c r="B85" s="1308"/>
      <c r="C85" s="1308"/>
      <c r="D85" s="1308"/>
      <c r="E85" s="1308"/>
      <c r="F85" s="1308"/>
      <c r="G85" s="1308"/>
      <c r="H85" s="1308"/>
      <c r="I85" s="1311" t="s">
        <v>272</v>
      </c>
      <c r="J85" s="1311"/>
      <c r="K85" s="1311"/>
      <c r="L85" s="1311"/>
      <c r="M85" s="1311"/>
      <c r="N85" s="1311"/>
      <c r="O85" s="1311"/>
      <c r="P85" s="1311" t="s">
        <v>273</v>
      </c>
      <c r="Q85" s="1311"/>
      <c r="R85" s="1311"/>
      <c r="S85" s="1311"/>
      <c r="T85" s="1311"/>
      <c r="U85" s="1311"/>
      <c r="V85" s="1311"/>
      <c r="W85" s="1311" t="s">
        <v>273</v>
      </c>
      <c r="X85" s="1311"/>
      <c r="Y85" s="1311"/>
      <c r="Z85" s="1311"/>
      <c r="AA85" s="1311"/>
      <c r="AB85" s="1311"/>
      <c r="AC85" s="1311"/>
      <c r="AD85" s="1308" t="s">
        <v>478</v>
      </c>
      <c r="AE85" s="1308"/>
      <c r="AF85" s="1308"/>
      <c r="AG85" s="1308"/>
      <c r="AH85" s="1308"/>
      <c r="AI85" s="1308"/>
      <c r="AJ85" s="1308"/>
      <c r="AK85" s="147"/>
      <c r="AL85" s="341"/>
      <c r="AM85" s="341"/>
      <c r="AN85" s="341"/>
      <c r="AO85" s="341"/>
      <c r="AP85" s="341"/>
      <c r="AQ85" s="341"/>
      <c r="AR85" s="341"/>
      <c r="AS85" s="341"/>
      <c r="AT85" s="341"/>
      <c r="AU85" s="341"/>
      <c r="AV85" s="341"/>
      <c r="AW85" s="341"/>
      <c r="AX85" s="341"/>
    </row>
    <row r="86" spans="1:50" ht="14.4" x14ac:dyDescent="0.2">
      <c r="A86" s="147"/>
      <c r="B86" s="1308"/>
      <c r="C86" s="1308"/>
      <c r="D86" s="1308"/>
      <c r="E86" s="1308"/>
      <c r="F86" s="1308"/>
      <c r="G86" s="1308"/>
      <c r="H86" s="1308"/>
      <c r="I86" s="1311"/>
      <c r="J86" s="1311"/>
      <c r="K86" s="1311"/>
      <c r="L86" s="1311"/>
      <c r="M86" s="1311"/>
      <c r="N86" s="1311"/>
      <c r="O86" s="1311"/>
      <c r="P86" s="1311"/>
      <c r="Q86" s="1311"/>
      <c r="R86" s="1311"/>
      <c r="S86" s="1311"/>
      <c r="T86" s="1311"/>
      <c r="U86" s="1311"/>
      <c r="V86" s="1311"/>
      <c r="W86" s="1311"/>
      <c r="X86" s="1311"/>
      <c r="Y86" s="1311"/>
      <c r="Z86" s="1311"/>
      <c r="AA86" s="1311"/>
      <c r="AB86" s="1311"/>
      <c r="AC86" s="1311"/>
      <c r="AD86" s="1308"/>
      <c r="AE86" s="1308"/>
      <c r="AF86" s="1308"/>
      <c r="AG86" s="1308"/>
      <c r="AH86" s="1308"/>
      <c r="AI86" s="1308"/>
      <c r="AJ86" s="1308"/>
      <c r="AK86" s="147"/>
      <c r="AL86" s="341"/>
      <c r="AM86" s="341"/>
      <c r="AN86" s="341"/>
      <c r="AO86" s="341"/>
      <c r="AP86" s="341"/>
      <c r="AQ86" s="341"/>
      <c r="AR86" s="341"/>
      <c r="AS86" s="341"/>
      <c r="AT86" s="341"/>
      <c r="AU86" s="341"/>
      <c r="AV86" s="341"/>
      <c r="AW86" s="341"/>
      <c r="AX86" s="341"/>
    </row>
    <row r="87" spans="1:50" ht="14.4" x14ac:dyDescent="0.2">
      <c r="A87" s="147"/>
      <c r="B87" s="1308"/>
      <c r="C87" s="1308"/>
      <c r="D87" s="1308"/>
      <c r="E87" s="1308"/>
      <c r="F87" s="1308"/>
      <c r="G87" s="1308"/>
      <c r="H87" s="1308"/>
      <c r="I87" s="1311"/>
      <c r="J87" s="1311"/>
      <c r="K87" s="1311"/>
      <c r="L87" s="1311"/>
      <c r="M87" s="1311"/>
      <c r="N87" s="1311"/>
      <c r="O87" s="1311"/>
      <c r="P87" s="1311"/>
      <c r="Q87" s="1311"/>
      <c r="R87" s="1311"/>
      <c r="S87" s="1311"/>
      <c r="T87" s="1311"/>
      <c r="U87" s="1311"/>
      <c r="V87" s="1311"/>
      <c r="W87" s="1311"/>
      <c r="X87" s="1311"/>
      <c r="Y87" s="1311"/>
      <c r="Z87" s="1311"/>
      <c r="AA87" s="1311"/>
      <c r="AB87" s="1311"/>
      <c r="AC87" s="1311"/>
      <c r="AD87" s="1308"/>
      <c r="AE87" s="1308"/>
      <c r="AF87" s="1308"/>
      <c r="AG87" s="1308"/>
      <c r="AH87" s="1308"/>
      <c r="AI87" s="1308"/>
      <c r="AJ87" s="1308"/>
      <c r="AK87" s="147"/>
      <c r="AL87" s="341"/>
      <c r="AM87" s="341"/>
      <c r="AN87" s="341"/>
      <c r="AO87" s="341"/>
      <c r="AP87" s="341"/>
      <c r="AQ87" s="341"/>
      <c r="AR87" s="341"/>
      <c r="AS87" s="341"/>
      <c r="AT87" s="341"/>
      <c r="AU87" s="341"/>
      <c r="AV87" s="341"/>
      <c r="AW87" s="341"/>
      <c r="AX87" s="341"/>
    </row>
    <row r="88" spans="1:50" ht="14.4" x14ac:dyDescent="0.2">
      <c r="A88" s="147"/>
      <c r="B88" s="1308"/>
      <c r="C88" s="1308"/>
      <c r="D88" s="1308"/>
      <c r="E88" s="1308"/>
      <c r="F88" s="1308"/>
      <c r="G88" s="1308"/>
      <c r="H88" s="1308"/>
      <c r="I88" s="1308"/>
      <c r="J88" s="1308"/>
      <c r="K88" s="1308"/>
      <c r="L88" s="1308"/>
      <c r="M88" s="1308"/>
      <c r="N88" s="1308"/>
      <c r="O88" s="1308"/>
      <c r="P88" s="1308"/>
      <c r="Q88" s="1308"/>
      <c r="R88" s="1308"/>
      <c r="S88" s="1308"/>
      <c r="T88" s="1308"/>
      <c r="U88" s="1308"/>
      <c r="V88" s="1308"/>
      <c r="W88" s="1308"/>
      <c r="X88" s="1308"/>
      <c r="Y88" s="1308"/>
      <c r="Z88" s="1308"/>
      <c r="AA88" s="1308"/>
      <c r="AB88" s="1308"/>
      <c r="AC88" s="1308"/>
      <c r="AD88" s="1308"/>
      <c r="AE88" s="1308"/>
      <c r="AF88" s="1308"/>
      <c r="AG88" s="1308"/>
      <c r="AH88" s="1308"/>
      <c r="AI88" s="1308"/>
      <c r="AJ88" s="1308"/>
      <c r="AK88" s="147"/>
      <c r="AL88" s="341"/>
      <c r="AM88" s="341"/>
      <c r="AN88" s="341"/>
      <c r="AO88" s="341"/>
      <c r="AP88" s="341"/>
      <c r="AQ88" s="341"/>
      <c r="AR88" s="341"/>
      <c r="AS88" s="341"/>
      <c r="AT88" s="341"/>
      <c r="AU88" s="341"/>
      <c r="AV88" s="341"/>
      <c r="AW88" s="341"/>
      <c r="AX88" s="341"/>
    </row>
    <row r="89" spans="1:50" ht="14.4" x14ac:dyDescent="0.2">
      <c r="A89" s="147"/>
      <c r="B89" s="1308"/>
      <c r="C89" s="1308"/>
      <c r="D89" s="1308"/>
      <c r="E89" s="1308"/>
      <c r="F89" s="1308"/>
      <c r="G89" s="1308"/>
      <c r="H89" s="1308"/>
      <c r="I89" s="1308"/>
      <c r="J89" s="1308"/>
      <c r="K89" s="1308"/>
      <c r="L89" s="1308"/>
      <c r="M89" s="1308"/>
      <c r="N89" s="1308"/>
      <c r="O89" s="1308"/>
      <c r="P89" s="1308"/>
      <c r="Q89" s="1308"/>
      <c r="R89" s="1308"/>
      <c r="S89" s="1308"/>
      <c r="T89" s="1308"/>
      <c r="U89" s="1308"/>
      <c r="V89" s="1308"/>
      <c r="W89" s="1308"/>
      <c r="X89" s="1308"/>
      <c r="Y89" s="1308"/>
      <c r="Z89" s="1308"/>
      <c r="AA89" s="1308"/>
      <c r="AB89" s="1308"/>
      <c r="AC89" s="1308"/>
      <c r="AD89" s="1308"/>
      <c r="AE89" s="1308"/>
      <c r="AF89" s="1308"/>
      <c r="AG89" s="1308"/>
      <c r="AH89" s="1308"/>
      <c r="AI89" s="1308"/>
      <c r="AJ89" s="1308"/>
      <c r="AK89" s="147"/>
      <c r="AL89" s="341"/>
      <c r="AM89" s="341"/>
      <c r="AN89" s="341"/>
      <c r="AO89" s="341"/>
      <c r="AP89" s="341"/>
      <c r="AQ89" s="341"/>
      <c r="AR89" s="341"/>
      <c r="AS89" s="341"/>
      <c r="AT89" s="341"/>
      <c r="AU89" s="341"/>
      <c r="AV89" s="341"/>
      <c r="AW89" s="341"/>
      <c r="AX89" s="341"/>
    </row>
    <row r="90" spans="1:50" ht="14.4" x14ac:dyDescent="0.2">
      <c r="A90" s="147"/>
      <c r="B90" s="1308"/>
      <c r="C90" s="1308"/>
      <c r="D90" s="1308"/>
      <c r="E90" s="1308"/>
      <c r="F90" s="1308"/>
      <c r="G90" s="1308"/>
      <c r="H90" s="1308"/>
      <c r="I90" s="1308"/>
      <c r="J90" s="1308"/>
      <c r="K90" s="1308"/>
      <c r="L90" s="1308"/>
      <c r="M90" s="1308"/>
      <c r="N90" s="1308"/>
      <c r="O90" s="1308"/>
      <c r="P90" s="1308"/>
      <c r="Q90" s="1308"/>
      <c r="R90" s="1308"/>
      <c r="S90" s="1308"/>
      <c r="T90" s="1308"/>
      <c r="U90" s="1308"/>
      <c r="V90" s="1308"/>
      <c r="W90" s="1308"/>
      <c r="X90" s="1308"/>
      <c r="Y90" s="1308"/>
      <c r="Z90" s="1308"/>
      <c r="AA90" s="1308"/>
      <c r="AB90" s="1308"/>
      <c r="AC90" s="1308"/>
      <c r="AD90" s="1308"/>
      <c r="AE90" s="1308"/>
      <c r="AF90" s="1308"/>
      <c r="AG90" s="1308"/>
      <c r="AH90" s="1308"/>
      <c r="AI90" s="1308"/>
      <c r="AJ90" s="1308"/>
      <c r="AK90" s="147"/>
      <c r="AL90" s="341"/>
      <c r="AM90" s="341"/>
      <c r="AN90" s="341"/>
      <c r="AO90" s="341"/>
      <c r="AP90" s="341"/>
      <c r="AQ90" s="341"/>
      <c r="AR90" s="341"/>
      <c r="AS90" s="341"/>
      <c r="AT90" s="341"/>
      <c r="AU90" s="341"/>
      <c r="AV90" s="341"/>
      <c r="AW90" s="341"/>
      <c r="AX90" s="341"/>
    </row>
    <row r="91" spans="1:50" ht="14.4" x14ac:dyDescent="0.2">
      <c r="A91" s="147"/>
      <c r="B91" s="1308"/>
      <c r="C91" s="1308"/>
      <c r="D91" s="1308"/>
      <c r="E91" s="1308"/>
      <c r="F91" s="1308"/>
      <c r="G91" s="1308"/>
      <c r="H91" s="1308"/>
      <c r="I91" s="1308"/>
      <c r="J91" s="1308"/>
      <c r="K91" s="1308"/>
      <c r="L91" s="1308"/>
      <c r="M91" s="1308"/>
      <c r="N91" s="1308"/>
      <c r="O91" s="1308"/>
      <c r="P91" s="1308"/>
      <c r="Q91" s="1308"/>
      <c r="R91" s="1308"/>
      <c r="S91" s="1308"/>
      <c r="T91" s="1308"/>
      <c r="U91" s="1308"/>
      <c r="V91" s="1308"/>
      <c r="W91" s="1308"/>
      <c r="X91" s="1308"/>
      <c r="Y91" s="1308"/>
      <c r="Z91" s="1308"/>
      <c r="AA91" s="1308"/>
      <c r="AB91" s="1308"/>
      <c r="AC91" s="1308"/>
      <c r="AD91" s="1308"/>
      <c r="AE91" s="1308"/>
      <c r="AF91" s="1308"/>
      <c r="AG91" s="1308"/>
      <c r="AH91" s="1308"/>
      <c r="AI91" s="1308"/>
      <c r="AJ91" s="1308"/>
      <c r="AK91" s="147"/>
      <c r="AL91" s="341"/>
      <c r="AM91" s="341"/>
      <c r="AN91" s="341"/>
      <c r="AO91" s="341"/>
      <c r="AP91" s="341"/>
      <c r="AQ91" s="341"/>
      <c r="AR91" s="341"/>
      <c r="AS91" s="341"/>
      <c r="AT91" s="341"/>
      <c r="AU91" s="341"/>
      <c r="AV91" s="341"/>
      <c r="AW91" s="341"/>
      <c r="AX91" s="341"/>
    </row>
    <row r="92" spans="1:50" ht="14.4" x14ac:dyDescent="0.2">
      <c r="A92" s="147"/>
      <c r="B92" s="1308"/>
      <c r="C92" s="1308"/>
      <c r="D92" s="1308"/>
      <c r="E92" s="1308"/>
      <c r="F92" s="1308"/>
      <c r="G92" s="1308"/>
      <c r="H92" s="1308"/>
      <c r="I92" s="1308"/>
      <c r="J92" s="1308"/>
      <c r="K92" s="1308"/>
      <c r="L92" s="1308"/>
      <c r="M92" s="1308"/>
      <c r="N92" s="1308"/>
      <c r="O92" s="1308"/>
      <c r="P92" s="1308"/>
      <c r="Q92" s="1308"/>
      <c r="R92" s="1308"/>
      <c r="S92" s="1308"/>
      <c r="T92" s="1308"/>
      <c r="U92" s="1308"/>
      <c r="V92" s="1308"/>
      <c r="W92" s="1308"/>
      <c r="X92" s="1308"/>
      <c r="Y92" s="1308"/>
      <c r="Z92" s="1308"/>
      <c r="AA92" s="1308"/>
      <c r="AB92" s="1308"/>
      <c r="AC92" s="1308"/>
      <c r="AD92" s="1308"/>
      <c r="AE92" s="1308"/>
      <c r="AF92" s="1308"/>
      <c r="AG92" s="1308"/>
      <c r="AH92" s="1308"/>
      <c r="AI92" s="1308"/>
      <c r="AJ92" s="1308"/>
      <c r="AK92" s="147"/>
      <c r="AL92" s="341"/>
      <c r="AM92" s="341"/>
      <c r="AN92" s="341"/>
      <c r="AO92" s="341"/>
      <c r="AP92" s="341"/>
      <c r="AQ92" s="341"/>
      <c r="AR92" s="341"/>
      <c r="AS92" s="341"/>
      <c r="AT92" s="341"/>
      <c r="AU92" s="341"/>
      <c r="AV92" s="341"/>
      <c r="AW92" s="341"/>
      <c r="AX92" s="341"/>
    </row>
    <row r="93" spans="1:50" ht="14.4" x14ac:dyDescent="0.2">
      <c r="A93" s="147"/>
      <c r="B93" s="1308"/>
      <c r="C93" s="1308"/>
      <c r="D93" s="1308"/>
      <c r="E93" s="1308"/>
      <c r="F93" s="1308"/>
      <c r="G93" s="1308"/>
      <c r="H93" s="1308"/>
      <c r="I93" s="1308"/>
      <c r="J93" s="1308"/>
      <c r="K93" s="1308"/>
      <c r="L93" s="1308"/>
      <c r="M93" s="1308"/>
      <c r="N93" s="1308"/>
      <c r="O93" s="1308"/>
      <c r="P93" s="1308"/>
      <c r="Q93" s="1308"/>
      <c r="R93" s="1308"/>
      <c r="S93" s="1308"/>
      <c r="T93" s="1308"/>
      <c r="U93" s="1308"/>
      <c r="V93" s="1308"/>
      <c r="W93" s="1308"/>
      <c r="X93" s="1308"/>
      <c r="Y93" s="1308"/>
      <c r="Z93" s="1308"/>
      <c r="AA93" s="1308"/>
      <c r="AB93" s="1308"/>
      <c r="AC93" s="1308"/>
      <c r="AD93" s="1308"/>
      <c r="AE93" s="1308"/>
      <c r="AF93" s="1308"/>
      <c r="AG93" s="1308"/>
      <c r="AH93" s="1308"/>
      <c r="AI93" s="1308"/>
      <c r="AJ93" s="1308"/>
      <c r="AK93" s="147"/>
      <c r="AL93" s="341"/>
      <c r="AM93" s="341"/>
      <c r="AN93" s="341"/>
      <c r="AO93" s="341"/>
      <c r="AP93" s="341"/>
      <c r="AQ93" s="341"/>
      <c r="AR93" s="341"/>
      <c r="AS93" s="341"/>
      <c r="AT93" s="341"/>
      <c r="AU93" s="341"/>
      <c r="AV93" s="341"/>
      <c r="AW93" s="341"/>
      <c r="AX93" s="341"/>
    </row>
    <row r="94" spans="1:50" ht="14.4" x14ac:dyDescent="0.2">
      <c r="A94" s="147"/>
      <c r="B94" s="1308"/>
      <c r="C94" s="1308"/>
      <c r="D94" s="1308"/>
      <c r="E94" s="1308"/>
      <c r="F94" s="1308"/>
      <c r="G94" s="1308"/>
      <c r="H94" s="1308"/>
      <c r="I94" s="1308"/>
      <c r="J94" s="1308"/>
      <c r="K94" s="1308"/>
      <c r="L94" s="1308"/>
      <c r="M94" s="1308"/>
      <c r="N94" s="1308"/>
      <c r="O94" s="1308"/>
      <c r="P94" s="1308"/>
      <c r="Q94" s="1308"/>
      <c r="R94" s="1308"/>
      <c r="S94" s="1308"/>
      <c r="T94" s="1308"/>
      <c r="U94" s="1308"/>
      <c r="V94" s="1308"/>
      <c r="W94" s="1308"/>
      <c r="X94" s="1308"/>
      <c r="Y94" s="1308"/>
      <c r="Z94" s="1308"/>
      <c r="AA94" s="1308"/>
      <c r="AB94" s="1308"/>
      <c r="AC94" s="1308"/>
      <c r="AD94" s="1308"/>
      <c r="AE94" s="1308"/>
      <c r="AF94" s="1308"/>
      <c r="AG94" s="1308"/>
      <c r="AH94" s="1308"/>
      <c r="AI94" s="1308"/>
      <c r="AJ94" s="1308"/>
      <c r="AK94" s="147"/>
      <c r="AL94" s="341"/>
      <c r="AM94" s="341"/>
      <c r="AN94" s="341"/>
      <c r="AO94" s="341"/>
      <c r="AP94" s="341"/>
      <c r="AQ94" s="341"/>
      <c r="AR94" s="341"/>
      <c r="AS94" s="341"/>
      <c r="AT94" s="341"/>
      <c r="AU94" s="341"/>
      <c r="AV94" s="341"/>
      <c r="AW94" s="341"/>
      <c r="AX94" s="341"/>
    </row>
    <row r="95" spans="1:50" ht="14.4" x14ac:dyDescent="0.2">
      <c r="A95" s="147"/>
      <c r="B95" s="1308"/>
      <c r="C95" s="1308"/>
      <c r="D95" s="1308"/>
      <c r="E95" s="1308"/>
      <c r="F95" s="1308"/>
      <c r="G95" s="1308"/>
      <c r="H95" s="1308"/>
      <c r="I95" s="1308"/>
      <c r="J95" s="1308"/>
      <c r="K95" s="1308"/>
      <c r="L95" s="1308"/>
      <c r="M95" s="1308"/>
      <c r="N95" s="1308"/>
      <c r="O95" s="1308"/>
      <c r="P95" s="1308"/>
      <c r="Q95" s="1308"/>
      <c r="R95" s="1308"/>
      <c r="S95" s="1308"/>
      <c r="T95" s="1308"/>
      <c r="U95" s="1308"/>
      <c r="V95" s="1308"/>
      <c r="W95" s="1308"/>
      <c r="X95" s="1308"/>
      <c r="Y95" s="1308"/>
      <c r="Z95" s="1308"/>
      <c r="AA95" s="1308"/>
      <c r="AB95" s="1308"/>
      <c r="AC95" s="1308"/>
      <c r="AD95" s="1308"/>
      <c r="AE95" s="1308"/>
      <c r="AF95" s="1308"/>
      <c r="AG95" s="1308"/>
      <c r="AH95" s="1308"/>
      <c r="AI95" s="1308"/>
      <c r="AJ95" s="1308"/>
      <c r="AK95" s="147"/>
      <c r="AL95" s="341"/>
      <c r="AM95" s="341"/>
      <c r="AN95" s="341"/>
      <c r="AO95" s="341"/>
      <c r="AP95" s="341"/>
      <c r="AQ95" s="341"/>
      <c r="AR95" s="341"/>
      <c r="AS95" s="341"/>
      <c r="AT95" s="341"/>
      <c r="AU95" s="341"/>
      <c r="AV95" s="341"/>
      <c r="AW95" s="341"/>
      <c r="AX95" s="341"/>
    </row>
    <row r="96" spans="1:50" ht="14.4" x14ac:dyDescent="0.2">
      <c r="A96" s="147"/>
      <c r="B96" s="1308"/>
      <c r="C96" s="1308"/>
      <c r="D96" s="1308"/>
      <c r="E96" s="1308"/>
      <c r="F96" s="1308"/>
      <c r="G96" s="1308"/>
      <c r="H96" s="1308"/>
      <c r="I96" s="1308"/>
      <c r="J96" s="1308"/>
      <c r="K96" s="1308"/>
      <c r="L96" s="1308"/>
      <c r="M96" s="1308"/>
      <c r="N96" s="1308"/>
      <c r="O96" s="1308"/>
      <c r="P96" s="1308"/>
      <c r="Q96" s="1308"/>
      <c r="R96" s="1308"/>
      <c r="S96" s="1308"/>
      <c r="T96" s="1308"/>
      <c r="U96" s="1308"/>
      <c r="V96" s="1308"/>
      <c r="W96" s="1308"/>
      <c r="X96" s="1308"/>
      <c r="Y96" s="1308"/>
      <c r="Z96" s="1308"/>
      <c r="AA96" s="1308"/>
      <c r="AB96" s="1308"/>
      <c r="AC96" s="1308"/>
      <c r="AD96" s="1308"/>
      <c r="AE96" s="1308"/>
      <c r="AF96" s="1308"/>
      <c r="AG96" s="1308"/>
      <c r="AH96" s="1308"/>
      <c r="AI96" s="1308"/>
      <c r="AJ96" s="1308"/>
      <c r="AK96" s="147"/>
      <c r="AL96" s="341"/>
      <c r="AM96" s="341"/>
      <c r="AN96" s="341"/>
      <c r="AO96" s="341"/>
      <c r="AP96" s="341"/>
      <c r="AQ96" s="341"/>
      <c r="AR96" s="341"/>
      <c r="AS96" s="341"/>
      <c r="AT96" s="341"/>
      <c r="AU96" s="341"/>
      <c r="AV96" s="341"/>
      <c r="AW96" s="341"/>
      <c r="AX96" s="341"/>
    </row>
    <row r="97" spans="1:50" ht="14.4" x14ac:dyDescent="0.2">
      <c r="A97" s="147"/>
      <c r="B97" s="1308"/>
      <c r="C97" s="1308"/>
      <c r="D97" s="1308"/>
      <c r="E97" s="1308"/>
      <c r="F97" s="1308"/>
      <c r="G97" s="1308"/>
      <c r="H97" s="1308"/>
      <c r="I97" s="1308"/>
      <c r="J97" s="1308"/>
      <c r="K97" s="1308"/>
      <c r="L97" s="1308"/>
      <c r="M97" s="1308"/>
      <c r="N97" s="1308"/>
      <c r="O97" s="1308"/>
      <c r="P97" s="1308"/>
      <c r="Q97" s="1308"/>
      <c r="R97" s="1308"/>
      <c r="S97" s="1308"/>
      <c r="T97" s="1308"/>
      <c r="U97" s="1308"/>
      <c r="V97" s="1308"/>
      <c r="W97" s="1308"/>
      <c r="X97" s="1308"/>
      <c r="Y97" s="1308"/>
      <c r="Z97" s="1308"/>
      <c r="AA97" s="1308"/>
      <c r="AB97" s="1308"/>
      <c r="AC97" s="1308"/>
      <c r="AD97" s="1308"/>
      <c r="AE97" s="1308"/>
      <c r="AF97" s="1308"/>
      <c r="AG97" s="1308"/>
      <c r="AH97" s="1308"/>
      <c r="AI97" s="1308"/>
      <c r="AJ97" s="1308"/>
      <c r="AK97" s="147"/>
      <c r="AL97" s="341"/>
      <c r="AM97" s="341"/>
      <c r="AN97" s="341"/>
      <c r="AO97" s="341"/>
      <c r="AP97" s="341"/>
      <c r="AQ97" s="341"/>
      <c r="AR97" s="341"/>
      <c r="AS97" s="341"/>
      <c r="AT97" s="341"/>
      <c r="AU97" s="341"/>
      <c r="AV97" s="341"/>
      <c r="AW97" s="341"/>
      <c r="AX97" s="341"/>
    </row>
    <row r="98" spans="1:50" ht="14.4" x14ac:dyDescent="0.2">
      <c r="A98" s="147"/>
      <c r="B98" s="1308"/>
      <c r="C98" s="1308"/>
      <c r="D98" s="1308"/>
      <c r="E98" s="1308"/>
      <c r="F98" s="1308"/>
      <c r="G98" s="1308"/>
      <c r="H98" s="1308"/>
      <c r="I98" s="1308"/>
      <c r="J98" s="1308"/>
      <c r="K98" s="1308"/>
      <c r="L98" s="1308"/>
      <c r="M98" s="1308"/>
      <c r="N98" s="1308"/>
      <c r="O98" s="1308"/>
      <c r="P98" s="1308"/>
      <c r="Q98" s="1308"/>
      <c r="R98" s="1308"/>
      <c r="S98" s="1308"/>
      <c r="T98" s="1308"/>
      <c r="U98" s="1308"/>
      <c r="V98" s="1308"/>
      <c r="W98" s="1308"/>
      <c r="X98" s="1308"/>
      <c r="Y98" s="1308"/>
      <c r="Z98" s="1308"/>
      <c r="AA98" s="1308"/>
      <c r="AB98" s="1308"/>
      <c r="AC98" s="1308"/>
      <c r="AD98" s="1308"/>
      <c r="AE98" s="1308"/>
      <c r="AF98" s="1308"/>
      <c r="AG98" s="1308"/>
      <c r="AH98" s="1308"/>
      <c r="AI98" s="1308"/>
      <c r="AJ98" s="1308"/>
      <c r="AK98" s="147"/>
      <c r="AL98" s="341"/>
      <c r="AM98" s="341"/>
      <c r="AN98" s="341"/>
      <c r="AO98" s="341"/>
      <c r="AP98" s="341"/>
      <c r="AQ98" s="341"/>
      <c r="AR98" s="341"/>
      <c r="AS98" s="341"/>
      <c r="AT98" s="341"/>
      <c r="AU98" s="341"/>
      <c r="AV98" s="341"/>
      <c r="AW98" s="341"/>
      <c r="AX98" s="341"/>
    </row>
    <row r="99" spans="1:50" ht="14.4" x14ac:dyDescent="0.2">
      <c r="A99" s="147"/>
      <c r="B99" s="1308"/>
      <c r="C99" s="1308"/>
      <c r="D99" s="1308"/>
      <c r="E99" s="1308"/>
      <c r="F99" s="1308"/>
      <c r="G99" s="1308"/>
      <c r="H99" s="1308"/>
      <c r="I99" s="1308"/>
      <c r="J99" s="1308"/>
      <c r="K99" s="1308"/>
      <c r="L99" s="1308"/>
      <c r="M99" s="1308"/>
      <c r="N99" s="1308"/>
      <c r="O99" s="1308"/>
      <c r="P99" s="1308"/>
      <c r="Q99" s="1308"/>
      <c r="R99" s="1308"/>
      <c r="S99" s="1308"/>
      <c r="T99" s="1308"/>
      <c r="U99" s="1308"/>
      <c r="V99" s="1308"/>
      <c r="W99" s="1308"/>
      <c r="X99" s="1308"/>
      <c r="Y99" s="1308"/>
      <c r="Z99" s="1308"/>
      <c r="AA99" s="1308"/>
      <c r="AB99" s="1308"/>
      <c r="AC99" s="1308"/>
      <c r="AD99" s="1308"/>
      <c r="AE99" s="1308"/>
      <c r="AF99" s="1308"/>
      <c r="AG99" s="1308"/>
      <c r="AH99" s="1308"/>
      <c r="AI99" s="1308"/>
      <c r="AJ99" s="1308"/>
      <c r="AK99" s="147"/>
      <c r="AL99" s="341"/>
      <c r="AM99" s="341"/>
      <c r="AN99" s="341"/>
      <c r="AO99" s="341"/>
      <c r="AP99" s="341"/>
      <c r="AQ99" s="341"/>
      <c r="AR99" s="341"/>
      <c r="AS99" s="341"/>
      <c r="AT99" s="341"/>
      <c r="AU99" s="341"/>
      <c r="AV99" s="341"/>
      <c r="AW99" s="341"/>
      <c r="AX99" s="341"/>
    </row>
    <row r="100" spans="1:50" ht="14.4" x14ac:dyDescent="0.2">
      <c r="A100" s="147"/>
      <c r="B100" s="1308"/>
      <c r="C100" s="1308"/>
      <c r="D100" s="1308"/>
      <c r="E100" s="1308"/>
      <c r="F100" s="1308"/>
      <c r="G100" s="1308"/>
      <c r="H100" s="1308"/>
      <c r="I100" s="1308"/>
      <c r="J100" s="1308"/>
      <c r="K100" s="1308"/>
      <c r="L100" s="1308"/>
      <c r="M100" s="1308"/>
      <c r="N100" s="1308"/>
      <c r="O100" s="1308"/>
      <c r="P100" s="1308"/>
      <c r="Q100" s="1308"/>
      <c r="R100" s="1308"/>
      <c r="S100" s="1308"/>
      <c r="T100" s="1308"/>
      <c r="U100" s="1308"/>
      <c r="V100" s="1308"/>
      <c r="W100" s="1308"/>
      <c r="X100" s="1308"/>
      <c r="Y100" s="1308"/>
      <c r="Z100" s="1308"/>
      <c r="AA100" s="1308"/>
      <c r="AB100" s="1308"/>
      <c r="AC100" s="1308"/>
      <c r="AD100" s="1308"/>
      <c r="AE100" s="1308"/>
      <c r="AF100" s="1308"/>
      <c r="AG100" s="1308"/>
      <c r="AH100" s="1308"/>
      <c r="AI100" s="1308"/>
      <c r="AJ100" s="1308"/>
      <c r="AK100" s="147"/>
      <c r="AL100" s="341"/>
      <c r="AM100" s="341"/>
      <c r="AN100" s="341"/>
      <c r="AO100" s="341"/>
      <c r="AP100" s="341"/>
      <c r="AQ100" s="341"/>
      <c r="AR100" s="341"/>
      <c r="AS100" s="341"/>
      <c r="AT100" s="341"/>
      <c r="AU100" s="341"/>
      <c r="AV100" s="341"/>
      <c r="AW100" s="341"/>
      <c r="AX100" s="341"/>
    </row>
    <row r="101" spans="1:50" ht="14.4" x14ac:dyDescent="0.2">
      <c r="A101" s="147"/>
      <c r="B101" s="1308"/>
      <c r="C101" s="1308"/>
      <c r="D101" s="1308"/>
      <c r="E101" s="1308"/>
      <c r="F101" s="1308"/>
      <c r="G101" s="1308"/>
      <c r="H101" s="1308"/>
      <c r="I101" s="1308"/>
      <c r="J101" s="1308"/>
      <c r="K101" s="1308"/>
      <c r="L101" s="1308"/>
      <c r="M101" s="1308"/>
      <c r="N101" s="1308"/>
      <c r="O101" s="1308"/>
      <c r="P101" s="1308"/>
      <c r="Q101" s="1308"/>
      <c r="R101" s="1308"/>
      <c r="S101" s="1308"/>
      <c r="T101" s="1308"/>
      <c r="U101" s="1308"/>
      <c r="V101" s="1308"/>
      <c r="W101" s="1308"/>
      <c r="X101" s="1308"/>
      <c r="Y101" s="1308"/>
      <c r="Z101" s="1308"/>
      <c r="AA101" s="1308"/>
      <c r="AB101" s="1308"/>
      <c r="AC101" s="1308"/>
      <c r="AD101" s="1308"/>
      <c r="AE101" s="1308"/>
      <c r="AF101" s="1308"/>
      <c r="AG101" s="1308"/>
      <c r="AH101" s="1308"/>
      <c r="AI101" s="1308"/>
      <c r="AJ101" s="1308"/>
      <c r="AK101" s="147"/>
      <c r="AL101" s="341"/>
      <c r="AM101" s="341"/>
      <c r="AN101" s="341"/>
      <c r="AO101" s="341"/>
      <c r="AP101" s="341"/>
      <c r="AQ101" s="341"/>
      <c r="AR101" s="341"/>
      <c r="AS101" s="341"/>
      <c r="AT101" s="341"/>
      <c r="AU101" s="341"/>
      <c r="AV101" s="341"/>
      <c r="AW101" s="341"/>
      <c r="AX101" s="341"/>
    </row>
    <row r="102" spans="1:50" ht="14.4" x14ac:dyDescent="0.2">
      <c r="A102" s="147"/>
      <c r="B102" s="1308"/>
      <c r="C102" s="1308"/>
      <c r="D102" s="1308"/>
      <c r="E102" s="1308"/>
      <c r="F102" s="1308"/>
      <c r="G102" s="1308"/>
      <c r="H102" s="1308"/>
      <c r="I102" s="1308"/>
      <c r="J102" s="1308"/>
      <c r="K102" s="1308"/>
      <c r="L102" s="1308"/>
      <c r="M102" s="1308"/>
      <c r="N102" s="1308"/>
      <c r="O102" s="1308"/>
      <c r="P102" s="1308"/>
      <c r="Q102" s="1308"/>
      <c r="R102" s="1308"/>
      <c r="S102" s="1308"/>
      <c r="T102" s="1308"/>
      <c r="U102" s="1308"/>
      <c r="V102" s="1308"/>
      <c r="W102" s="1308"/>
      <c r="X102" s="1308"/>
      <c r="Y102" s="1308"/>
      <c r="Z102" s="1308"/>
      <c r="AA102" s="1308"/>
      <c r="AB102" s="1308"/>
      <c r="AC102" s="1308"/>
      <c r="AD102" s="1308"/>
      <c r="AE102" s="1308"/>
      <c r="AF102" s="1308"/>
      <c r="AG102" s="1308"/>
      <c r="AH102" s="1308"/>
      <c r="AI102" s="1308"/>
      <c r="AJ102" s="1308"/>
      <c r="AK102" s="147"/>
      <c r="AL102" s="341"/>
      <c r="AM102" s="341"/>
      <c r="AN102" s="341"/>
      <c r="AO102" s="341"/>
      <c r="AP102" s="341"/>
      <c r="AQ102" s="341"/>
      <c r="AR102" s="341"/>
      <c r="AS102" s="341"/>
      <c r="AT102" s="341"/>
      <c r="AU102" s="341"/>
      <c r="AV102" s="341"/>
      <c r="AW102" s="341"/>
      <c r="AX102" s="341"/>
    </row>
    <row r="103" spans="1:50" ht="14.4" x14ac:dyDescent="0.2">
      <c r="A103" s="147"/>
      <c r="B103" s="1308"/>
      <c r="C103" s="1308"/>
      <c r="D103" s="1308"/>
      <c r="E103" s="1308"/>
      <c r="F103" s="1308"/>
      <c r="G103" s="1308"/>
      <c r="H103" s="1308"/>
      <c r="I103" s="1308"/>
      <c r="J103" s="1308"/>
      <c r="K103" s="1308"/>
      <c r="L103" s="1308"/>
      <c r="M103" s="1308"/>
      <c r="N103" s="1308"/>
      <c r="O103" s="1308"/>
      <c r="P103" s="1308"/>
      <c r="Q103" s="1308"/>
      <c r="R103" s="1308"/>
      <c r="S103" s="1308"/>
      <c r="T103" s="1308"/>
      <c r="U103" s="1308"/>
      <c r="V103" s="1308"/>
      <c r="W103" s="1308"/>
      <c r="X103" s="1308"/>
      <c r="Y103" s="1308"/>
      <c r="Z103" s="1308"/>
      <c r="AA103" s="1308"/>
      <c r="AB103" s="1308"/>
      <c r="AC103" s="1308"/>
      <c r="AD103" s="1308"/>
      <c r="AE103" s="1308"/>
      <c r="AF103" s="1308"/>
      <c r="AG103" s="1308"/>
      <c r="AH103" s="1308"/>
      <c r="AI103" s="1308"/>
      <c r="AJ103" s="1308"/>
      <c r="AK103" s="147"/>
      <c r="AL103" s="341"/>
      <c r="AM103" s="341"/>
      <c r="AN103" s="341"/>
      <c r="AO103" s="341"/>
      <c r="AP103" s="341"/>
      <c r="AQ103" s="341"/>
      <c r="AR103" s="341"/>
      <c r="AS103" s="341"/>
      <c r="AT103" s="341"/>
      <c r="AU103" s="341"/>
      <c r="AV103" s="341"/>
      <c r="AW103" s="341"/>
      <c r="AX103" s="341"/>
    </row>
    <row r="104" spans="1:50" ht="14.4" x14ac:dyDescent="0.2">
      <c r="A104" s="147"/>
      <c r="B104" s="1308"/>
      <c r="C104" s="1308"/>
      <c r="D104" s="1308"/>
      <c r="E104" s="1308"/>
      <c r="F104" s="1308"/>
      <c r="G104" s="1308"/>
      <c r="H104" s="1308"/>
      <c r="I104" s="1308"/>
      <c r="J104" s="1308"/>
      <c r="K104" s="1308"/>
      <c r="L104" s="1308"/>
      <c r="M104" s="1308"/>
      <c r="N104" s="1308"/>
      <c r="O104" s="1308"/>
      <c r="P104" s="1308"/>
      <c r="Q104" s="1308"/>
      <c r="R104" s="1308"/>
      <c r="S104" s="1308"/>
      <c r="T104" s="1308"/>
      <c r="U104" s="1308"/>
      <c r="V104" s="1308"/>
      <c r="W104" s="1308"/>
      <c r="X104" s="1308"/>
      <c r="Y104" s="1308"/>
      <c r="Z104" s="1308"/>
      <c r="AA104" s="1308"/>
      <c r="AB104" s="1308"/>
      <c r="AC104" s="1308"/>
      <c r="AD104" s="1308"/>
      <c r="AE104" s="1308"/>
      <c r="AF104" s="1308"/>
      <c r="AG104" s="1308"/>
      <c r="AH104" s="1308"/>
      <c r="AI104" s="1308"/>
      <c r="AJ104" s="1308"/>
      <c r="AK104" s="147"/>
      <c r="AL104" s="341"/>
      <c r="AM104" s="341"/>
      <c r="AN104" s="341"/>
      <c r="AO104" s="341"/>
      <c r="AP104" s="341"/>
      <c r="AQ104" s="341"/>
      <c r="AR104" s="341"/>
      <c r="AS104" s="341"/>
      <c r="AT104" s="341"/>
      <c r="AU104" s="341"/>
      <c r="AV104" s="341"/>
      <c r="AW104" s="341"/>
      <c r="AX104" s="341"/>
    </row>
    <row r="105" spans="1:50" ht="14.4" x14ac:dyDescent="0.2">
      <c r="A105" s="147"/>
      <c r="B105" s="1308"/>
      <c r="C105" s="1308"/>
      <c r="D105" s="1308"/>
      <c r="E105" s="1308"/>
      <c r="F105" s="1308"/>
      <c r="G105" s="1308"/>
      <c r="H105" s="1308"/>
      <c r="I105" s="1308"/>
      <c r="J105" s="1308"/>
      <c r="K105" s="1308"/>
      <c r="L105" s="1308"/>
      <c r="M105" s="1308"/>
      <c r="N105" s="1308"/>
      <c r="O105" s="1308"/>
      <c r="P105" s="1308"/>
      <c r="Q105" s="1308"/>
      <c r="R105" s="1308"/>
      <c r="S105" s="1308"/>
      <c r="T105" s="1308"/>
      <c r="U105" s="1308"/>
      <c r="V105" s="1308"/>
      <c r="W105" s="1308"/>
      <c r="X105" s="1308"/>
      <c r="Y105" s="1308"/>
      <c r="Z105" s="1308"/>
      <c r="AA105" s="1308"/>
      <c r="AB105" s="1308"/>
      <c r="AC105" s="1308"/>
      <c r="AD105" s="1308"/>
      <c r="AE105" s="1308"/>
      <c r="AF105" s="1308"/>
      <c r="AG105" s="1308"/>
      <c r="AH105" s="1308"/>
      <c r="AI105" s="1308"/>
      <c r="AJ105" s="1308"/>
      <c r="AK105" s="147"/>
      <c r="AL105" s="341"/>
      <c r="AM105" s="341"/>
      <c r="AN105" s="341"/>
      <c r="AO105" s="341"/>
      <c r="AP105" s="341"/>
      <c r="AQ105" s="341"/>
      <c r="AR105" s="341"/>
      <c r="AS105" s="341"/>
      <c r="AT105" s="341"/>
      <c r="AU105" s="341"/>
      <c r="AV105" s="341"/>
      <c r="AW105" s="341"/>
      <c r="AX105" s="341"/>
    </row>
    <row r="106" spans="1:50" ht="14.4" x14ac:dyDescent="0.2">
      <c r="A106" s="147"/>
      <c r="B106" s="1308"/>
      <c r="C106" s="1308"/>
      <c r="D106" s="1308"/>
      <c r="E106" s="1308"/>
      <c r="F106" s="1308"/>
      <c r="G106" s="1308"/>
      <c r="H106" s="1308"/>
      <c r="I106" s="1308"/>
      <c r="J106" s="1308"/>
      <c r="K106" s="1308"/>
      <c r="L106" s="1308"/>
      <c r="M106" s="1308"/>
      <c r="N106" s="1308"/>
      <c r="O106" s="1308"/>
      <c r="P106" s="1308"/>
      <c r="Q106" s="1308"/>
      <c r="R106" s="1308"/>
      <c r="S106" s="1308"/>
      <c r="T106" s="1308"/>
      <c r="U106" s="1308"/>
      <c r="V106" s="1308"/>
      <c r="W106" s="1308"/>
      <c r="X106" s="1308"/>
      <c r="Y106" s="1308"/>
      <c r="Z106" s="1308"/>
      <c r="AA106" s="1308"/>
      <c r="AB106" s="1308"/>
      <c r="AC106" s="1308"/>
      <c r="AD106" s="1308"/>
      <c r="AE106" s="1308"/>
      <c r="AF106" s="1308"/>
      <c r="AG106" s="1308"/>
      <c r="AH106" s="1308"/>
      <c r="AI106" s="1308"/>
      <c r="AJ106" s="1308"/>
      <c r="AK106" s="147"/>
      <c r="AL106" s="341"/>
      <c r="AM106" s="341"/>
      <c r="AN106" s="341"/>
      <c r="AO106" s="341"/>
      <c r="AP106" s="341"/>
      <c r="AQ106" s="341"/>
      <c r="AR106" s="341"/>
      <c r="AS106" s="341"/>
      <c r="AT106" s="341"/>
      <c r="AU106" s="341"/>
      <c r="AV106" s="341"/>
      <c r="AW106" s="341"/>
      <c r="AX106" s="341"/>
    </row>
    <row r="107" spans="1:50" ht="14.4" x14ac:dyDescent="0.2">
      <c r="A107" s="147"/>
      <c r="B107" s="1308"/>
      <c r="C107" s="1308"/>
      <c r="D107" s="1308"/>
      <c r="E107" s="1308"/>
      <c r="F107" s="1308"/>
      <c r="G107" s="1308"/>
      <c r="H107" s="1308"/>
      <c r="I107" s="1308"/>
      <c r="J107" s="1308"/>
      <c r="K107" s="1308"/>
      <c r="L107" s="1308"/>
      <c r="M107" s="1308"/>
      <c r="N107" s="1308"/>
      <c r="O107" s="1308"/>
      <c r="P107" s="1308"/>
      <c r="Q107" s="1308"/>
      <c r="R107" s="1308"/>
      <c r="S107" s="1308"/>
      <c r="T107" s="1308"/>
      <c r="U107" s="1308"/>
      <c r="V107" s="1308"/>
      <c r="W107" s="1308"/>
      <c r="X107" s="1308"/>
      <c r="Y107" s="1308"/>
      <c r="Z107" s="1308"/>
      <c r="AA107" s="1308"/>
      <c r="AB107" s="1308"/>
      <c r="AC107" s="1308"/>
      <c r="AD107" s="1308"/>
      <c r="AE107" s="1308"/>
      <c r="AF107" s="1308"/>
      <c r="AG107" s="1308"/>
      <c r="AH107" s="1308"/>
      <c r="AI107" s="1308"/>
      <c r="AJ107" s="1308"/>
      <c r="AK107" s="147"/>
      <c r="AL107" s="341"/>
      <c r="AM107" s="341"/>
      <c r="AN107" s="341"/>
      <c r="AO107" s="341"/>
      <c r="AP107" s="341"/>
      <c r="AQ107" s="341"/>
      <c r="AR107" s="341"/>
      <c r="AS107" s="341"/>
      <c r="AT107" s="341"/>
      <c r="AU107" s="341"/>
      <c r="AV107" s="341"/>
      <c r="AW107" s="341"/>
      <c r="AX107" s="341"/>
    </row>
    <row r="108" spans="1:50" ht="14.4" x14ac:dyDescent="0.2">
      <c r="A108" s="147"/>
      <c r="B108" s="1308"/>
      <c r="C108" s="1308"/>
      <c r="D108" s="1308"/>
      <c r="E108" s="1308"/>
      <c r="F108" s="1308"/>
      <c r="G108" s="1308"/>
      <c r="H108" s="1308"/>
      <c r="I108" s="1308"/>
      <c r="J108" s="1308"/>
      <c r="K108" s="1308"/>
      <c r="L108" s="1308"/>
      <c r="M108" s="1308"/>
      <c r="N108" s="1308"/>
      <c r="O108" s="1308"/>
      <c r="P108" s="1308"/>
      <c r="Q108" s="1308"/>
      <c r="R108" s="1308"/>
      <c r="S108" s="1308"/>
      <c r="T108" s="1308"/>
      <c r="U108" s="1308"/>
      <c r="V108" s="1308"/>
      <c r="W108" s="1308"/>
      <c r="X108" s="1308"/>
      <c r="Y108" s="1308"/>
      <c r="Z108" s="1308"/>
      <c r="AA108" s="1308"/>
      <c r="AB108" s="1308"/>
      <c r="AC108" s="1308"/>
      <c r="AD108" s="1308"/>
      <c r="AE108" s="1308"/>
      <c r="AF108" s="1308"/>
      <c r="AG108" s="1308"/>
      <c r="AH108" s="1308"/>
      <c r="AI108" s="1308"/>
      <c r="AJ108" s="1308"/>
      <c r="AK108" s="147"/>
      <c r="AL108" s="341"/>
      <c r="AM108" s="341"/>
      <c r="AN108" s="341"/>
      <c r="AO108" s="341"/>
      <c r="AP108" s="341"/>
      <c r="AQ108" s="341"/>
      <c r="AR108" s="341"/>
      <c r="AS108" s="341"/>
      <c r="AT108" s="341"/>
      <c r="AU108" s="341"/>
      <c r="AV108" s="341"/>
      <c r="AW108" s="341"/>
      <c r="AX108" s="341"/>
    </row>
    <row r="109" spans="1:50" ht="14.4" x14ac:dyDescent="0.2">
      <c r="A109" s="147"/>
      <c r="B109" s="1308"/>
      <c r="C109" s="1308"/>
      <c r="D109" s="1308"/>
      <c r="E109" s="1308"/>
      <c r="F109" s="1308"/>
      <c r="G109" s="1308"/>
      <c r="H109" s="1308"/>
      <c r="I109" s="1308"/>
      <c r="J109" s="1308"/>
      <c r="K109" s="1308"/>
      <c r="L109" s="1308"/>
      <c r="M109" s="1308"/>
      <c r="N109" s="1308"/>
      <c r="O109" s="1308"/>
      <c r="P109" s="1308"/>
      <c r="Q109" s="1308"/>
      <c r="R109" s="1308"/>
      <c r="S109" s="1308"/>
      <c r="T109" s="1308"/>
      <c r="U109" s="1308"/>
      <c r="V109" s="1308"/>
      <c r="W109" s="1308"/>
      <c r="X109" s="1308"/>
      <c r="Y109" s="1308"/>
      <c r="Z109" s="1308"/>
      <c r="AA109" s="1308"/>
      <c r="AB109" s="1308"/>
      <c r="AC109" s="1308"/>
      <c r="AD109" s="1308"/>
      <c r="AE109" s="1308"/>
      <c r="AF109" s="1308"/>
      <c r="AG109" s="1308"/>
      <c r="AH109" s="1308"/>
      <c r="AI109" s="1308"/>
      <c r="AJ109" s="1308"/>
      <c r="AK109" s="147"/>
      <c r="AL109" s="341"/>
      <c r="AM109" s="341"/>
      <c r="AN109" s="341"/>
      <c r="AO109" s="341"/>
      <c r="AP109" s="341"/>
      <c r="AQ109" s="341"/>
      <c r="AR109" s="341"/>
      <c r="AS109" s="341"/>
      <c r="AT109" s="341"/>
      <c r="AU109" s="341"/>
      <c r="AV109" s="341"/>
      <c r="AW109" s="341"/>
      <c r="AX109" s="341"/>
    </row>
    <row r="110" spans="1:50" ht="14.4" x14ac:dyDescent="0.2">
      <c r="A110" s="147"/>
      <c r="B110" s="1308"/>
      <c r="C110" s="1308"/>
      <c r="D110" s="1308"/>
      <c r="E110" s="1308"/>
      <c r="F110" s="1308"/>
      <c r="G110" s="1308"/>
      <c r="H110" s="1308"/>
      <c r="I110" s="1308"/>
      <c r="J110" s="1308"/>
      <c r="K110" s="1308"/>
      <c r="L110" s="1308"/>
      <c r="M110" s="1308"/>
      <c r="N110" s="1308"/>
      <c r="O110" s="1308"/>
      <c r="P110" s="1308"/>
      <c r="Q110" s="1308"/>
      <c r="R110" s="1308"/>
      <c r="S110" s="1308"/>
      <c r="T110" s="1308"/>
      <c r="U110" s="1308"/>
      <c r="V110" s="1308"/>
      <c r="W110" s="1308"/>
      <c r="X110" s="1308"/>
      <c r="Y110" s="1308"/>
      <c r="Z110" s="1308"/>
      <c r="AA110" s="1308"/>
      <c r="AB110" s="1308"/>
      <c r="AC110" s="1308"/>
      <c r="AD110" s="1308"/>
      <c r="AE110" s="1308"/>
      <c r="AF110" s="1308"/>
      <c r="AG110" s="1308"/>
      <c r="AH110" s="1308"/>
      <c r="AI110" s="1308"/>
      <c r="AJ110" s="1308"/>
      <c r="AK110" s="147"/>
      <c r="AL110" s="341"/>
      <c r="AM110" s="341"/>
      <c r="AN110" s="341"/>
      <c r="AO110" s="341"/>
      <c r="AP110" s="341"/>
      <c r="AQ110" s="341"/>
      <c r="AR110" s="341"/>
      <c r="AS110" s="341"/>
      <c r="AT110" s="341"/>
      <c r="AU110" s="341"/>
      <c r="AV110" s="341"/>
      <c r="AW110" s="341"/>
      <c r="AX110" s="341"/>
    </row>
    <row r="111" spans="1:50" ht="14.4" x14ac:dyDescent="0.2">
      <c r="A111" s="147"/>
      <c r="B111" s="1308"/>
      <c r="C111" s="1308"/>
      <c r="D111" s="1308"/>
      <c r="E111" s="1308"/>
      <c r="F111" s="1308"/>
      <c r="G111" s="1308"/>
      <c r="H111" s="1308"/>
      <c r="I111" s="1308"/>
      <c r="J111" s="1308"/>
      <c r="K111" s="1308"/>
      <c r="L111" s="1308"/>
      <c r="M111" s="1308"/>
      <c r="N111" s="1308"/>
      <c r="O111" s="1308"/>
      <c r="P111" s="1308"/>
      <c r="Q111" s="1308"/>
      <c r="R111" s="1308"/>
      <c r="S111" s="1308"/>
      <c r="T111" s="1308"/>
      <c r="U111" s="1308"/>
      <c r="V111" s="1308"/>
      <c r="W111" s="1308"/>
      <c r="X111" s="1308"/>
      <c r="Y111" s="1308"/>
      <c r="Z111" s="1308"/>
      <c r="AA111" s="1308"/>
      <c r="AB111" s="1308"/>
      <c r="AC111" s="1308"/>
      <c r="AD111" s="1308"/>
      <c r="AE111" s="1308"/>
      <c r="AF111" s="1308"/>
      <c r="AG111" s="1308"/>
      <c r="AH111" s="1308"/>
      <c r="AI111" s="1308"/>
      <c r="AJ111" s="1308"/>
      <c r="AK111" s="147"/>
      <c r="AL111" s="341"/>
      <c r="AM111" s="341"/>
      <c r="AN111" s="341"/>
      <c r="AO111" s="341"/>
      <c r="AP111" s="341"/>
      <c r="AQ111" s="341"/>
      <c r="AR111" s="341"/>
      <c r="AS111" s="341"/>
      <c r="AT111" s="341"/>
      <c r="AU111" s="341"/>
      <c r="AV111" s="341"/>
      <c r="AW111" s="341"/>
      <c r="AX111" s="341"/>
    </row>
    <row r="112" spans="1:50" x14ac:dyDescent="0.2">
      <c r="B112" s="1310"/>
      <c r="C112" s="1310"/>
      <c r="D112" s="1310"/>
      <c r="E112" s="1310"/>
      <c r="F112" s="1310"/>
      <c r="G112" s="1310"/>
      <c r="H112" s="1310"/>
      <c r="I112" s="1310"/>
      <c r="J112" s="1310"/>
      <c r="K112" s="1310"/>
      <c r="L112" s="1310"/>
      <c r="M112" s="1310"/>
      <c r="N112" s="1310"/>
      <c r="O112" s="1310"/>
      <c r="P112" s="1310"/>
      <c r="Q112" s="1310"/>
      <c r="R112" s="1310"/>
      <c r="S112" s="1310"/>
      <c r="T112" s="1310"/>
      <c r="U112" s="1310"/>
      <c r="V112" s="1310"/>
      <c r="W112" s="1310"/>
      <c r="X112" s="1310"/>
      <c r="Y112" s="1310"/>
      <c r="Z112" s="1310"/>
      <c r="AA112" s="1310"/>
      <c r="AB112" s="1310"/>
      <c r="AC112" s="1310"/>
      <c r="AD112" s="1310"/>
      <c r="AE112" s="1310"/>
      <c r="AF112" s="1310"/>
      <c r="AG112" s="1310"/>
      <c r="AH112" s="1310"/>
      <c r="AI112" s="1310"/>
      <c r="AJ112" s="1310"/>
      <c r="AL112" s="341"/>
      <c r="AM112" s="341"/>
      <c r="AN112" s="341"/>
      <c r="AO112" s="341"/>
      <c r="AP112" s="341"/>
      <c r="AQ112" s="341"/>
      <c r="AR112" s="341"/>
      <c r="AS112" s="341"/>
      <c r="AT112" s="341"/>
      <c r="AU112" s="341"/>
      <c r="AV112" s="341"/>
      <c r="AW112" s="341"/>
      <c r="AX112" s="341"/>
    </row>
    <row r="113" spans="1:50" x14ac:dyDescent="0.2">
      <c r="B113" s="1310"/>
      <c r="C113" s="1310"/>
      <c r="D113" s="1310"/>
      <c r="E113" s="1310"/>
      <c r="F113" s="1310"/>
      <c r="G113" s="1310"/>
      <c r="H113" s="1310"/>
      <c r="I113" s="1310"/>
      <c r="J113" s="1310"/>
      <c r="K113" s="1310"/>
      <c r="L113" s="1310"/>
      <c r="M113" s="1310"/>
      <c r="N113" s="1310"/>
      <c r="O113" s="1310"/>
      <c r="P113" s="1310"/>
      <c r="Q113" s="1310"/>
      <c r="R113" s="1310"/>
      <c r="S113" s="1310"/>
      <c r="T113" s="1310"/>
      <c r="U113" s="1310"/>
      <c r="V113" s="1310"/>
      <c r="W113" s="1310"/>
      <c r="X113" s="1310"/>
      <c r="Y113" s="1310"/>
      <c r="Z113" s="1310"/>
      <c r="AA113" s="1310"/>
      <c r="AB113" s="1310"/>
      <c r="AC113" s="1310"/>
      <c r="AD113" s="1310"/>
      <c r="AE113" s="1310"/>
      <c r="AF113" s="1310"/>
      <c r="AG113" s="1310"/>
      <c r="AH113" s="1310"/>
      <c r="AI113" s="1310"/>
      <c r="AJ113" s="1310"/>
      <c r="AL113" s="341"/>
      <c r="AM113" s="341"/>
      <c r="AN113" s="341"/>
      <c r="AO113" s="341"/>
      <c r="AP113" s="341"/>
      <c r="AQ113" s="341"/>
      <c r="AR113" s="341"/>
      <c r="AS113" s="341"/>
      <c r="AT113" s="341"/>
      <c r="AU113" s="341"/>
      <c r="AV113" s="341"/>
      <c r="AW113" s="341"/>
      <c r="AX113" s="341"/>
    </row>
    <row r="114" spans="1:50" x14ac:dyDescent="0.2">
      <c r="B114" s="1310"/>
      <c r="C114" s="1310"/>
      <c r="D114" s="1310"/>
      <c r="E114" s="1310"/>
      <c r="F114" s="1310"/>
      <c r="G114" s="1310"/>
      <c r="H114" s="1310"/>
      <c r="I114" s="1310"/>
      <c r="J114" s="1310"/>
      <c r="K114" s="1310"/>
      <c r="L114" s="1310"/>
      <c r="M114" s="1310"/>
      <c r="N114" s="1310"/>
      <c r="O114" s="1310"/>
      <c r="P114" s="1310"/>
      <c r="Q114" s="1310"/>
      <c r="R114" s="1310"/>
      <c r="S114" s="1310"/>
      <c r="T114" s="1310"/>
      <c r="U114" s="1310"/>
      <c r="V114" s="1310"/>
      <c r="W114" s="1310"/>
      <c r="X114" s="1310"/>
      <c r="Y114" s="1310"/>
      <c r="Z114" s="1310"/>
      <c r="AA114" s="1310"/>
      <c r="AB114" s="1310"/>
      <c r="AC114" s="1310"/>
      <c r="AD114" s="1310"/>
      <c r="AE114" s="1310"/>
      <c r="AF114" s="1310"/>
      <c r="AG114" s="1310"/>
      <c r="AH114" s="1310"/>
      <c r="AI114" s="1310"/>
      <c r="AJ114" s="1310"/>
      <c r="AL114" s="341"/>
      <c r="AM114" s="341"/>
      <c r="AN114" s="341"/>
      <c r="AO114" s="341"/>
      <c r="AP114" s="341"/>
      <c r="AQ114" s="341"/>
      <c r="AR114" s="341"/>
      <c r="AS114" s="341"/>
      <c r="AT114" s="341"/>
      <c r="AU114" s="341"/>
      <c r="AV114" s="341"/>
      <c r="AW114" s="341"/>
      <c r="AX114" s="341"/>
    </row>
    <row r="115" spans="1:50" x14ac:dyDescent="0.2">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341"/>
      <c r="AM115" s="341"/>
      <c r="AN115" s="341"/>
      <c r="AO115" s="341"/>
      <c r="AP115" s="341"/>
      <c r="AQ115" s="341"/>
      <c r="AR115" s="341"/>
      <c r="AS115" s="341"/>
      <c r="AT115" s="341"/>
      <c r="AU115" s="341"/>
      <c r="AV115" s="341"/>
      <c r="AW115" s="341"/>
      <c r="AX115" s="341"/>
    </row>
    <row r="116" spans="1:50" x14ac:dyDescent="0.2">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960" t="s">
        <v>104</v>
      </c>
      <c r="AD116" s="960"/>
      <c r="AE116" s="960"/>
      <c r="AF116" s="960"/>
      <c r="AG116" s="960"/>
      <c r="AH116" s="960"/>
      <c r="AI116" s="960"/>
      <c r="AJ116" s="960"/>
      <c r="AK116" s="960"/>
      <c r="AL116" s="341"/>
      <c r="AM116" s="341"/>
      <c r="AN116" s="341"/>
      <c r="AO116" s="341"/>
      <c r="AP116" s="341"/>
      <c r="AQ116" s="341"/>
      <c r="AR116" s="341"/>
      <c r="AS116" s="341"/>
      <c r="AT116" s="341"/>
      <c r="AU116" s="341"/>
      <c r="AV116" s="341"/>
      <c r="AW116" s="341"/>
      <c r="AX116" s="341"/>
    </row>
    <row r="117" spans="1:50" x14ac:dyDescent="0.2">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341"/>
      <c r="AM117" s="341"/>
      <c r="AN117" s="341"/>
      <c r="AO117" s="341"/>
      <c r="AP117" s="341"/>
      <c r="AQ117" s="341"/>
      <c r="AR117" s="341"/>
      <c r="AS117" s="341"/>
      <c r="AT117" s="341"/>
      <c r="AU117" s="341"/>
      <c r="AV117" s="341"/>
      <c r="AW117" s="341"/>
      <c r="AX117" s="341"/>
    </row>
    <row r="118" spans="1:50" x14ac:dyDescent="0.2">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848" t="s">
        <v>105</v>
      </c>
      <c r="AD118" s="848"/>
      <c r="AE118" s="848"/>
      <c r="AF118" s="848"/>
      <c r="AG118" s="848"/>
      <c r="AH118" s="848"/>
      <c r="AI118" s="848"/>
      <c r="AJ118" s="848"/>
      <c r="AK118" s="848"/>
      <c r="AL118" s="341"/>
      <c r="AM118" s="341"/>
      <c r="AN118" s="341"/>
      <c r="AO118" s="341"/>
      <c r="AP118" s="341"/>
      <c r="AQ118" s="341"/>
      <c r="AR118" s="341"/>
      <c r="AS118" s="341"/>
      <c r="AT118" s="341"/>
      <c r="AU118" s="341"/>
      <c r="AV118" s="341"/>
      <c r="AW118" s="341"/>
      <c r="AX118" s="341"/>
    </row>
  </sheetData>
  <mergeCells count="144">
    <mergeCell ref="AL20:AR20"/>
    <mergeCell ref="AL38:AR38"/>
    <mergeCell ref="AL73:AT76"/>
    <mergeCell ref="AL2:AW3"/>
    <mergeCell ref="AM9:AX13"/>
    <mergeCell ref="AL17:AR17"/>
    <mergeCell ref="AL7:AR8"/>
    <mergeCell ref="A35:K36"/>
    <mergeCell ref="AC116:AK116"/>
    <mergeCell ref="A14:AK15"/>
    <mergeCell ref="AA17:AK17"/>
    <mergeCell ref="A46:K47"/>
    <mergeCell ref="A48:K49"/>
    <mergeCell ref="A52:K53"/>
    <mergeCell ref="A54:K57"/>
    <mergeCell ref="L50:AK51"/>
    <mergeCell ref="W72:AC72"/>
    <mergeCell ref="AD72:AJ72"/>
    <mergeCell ref="L52:AK53"/>
    <mergeCell ref="L54:AK57"/>
    <mergeCell ref="F69:J69"/>
    <mergeCell ref="AD73:AJ75"/>
    <mergeCell ref="P72:V72"/>
    <mergeCell ref="AD76:AJ78"/>
    <mergeCell ref="AC118:AK118"/>
    <mergeCell ref="A50:K51"/>
    <mergeCell ref="A66:AK67"/>
    <mergeCell ref="B72:H72"/>
    <mergeCell ref="K69:AG69"/>
    <mergeCell ref="N70:AG70"/>
    <mergeCell ref="F70:M70"/>
    <mergeCell ref="I72:O72"/>
    <mergeCell ref="A29:K30"/>
    <mergeCell ref="A31:K34"/>
    <mergeCell ref="U33:AH33"/>
    <mergeCell ref="M32:Q32"/>
    <mergeCell ref="M33:T33"/>
    <mergeCell ref="R32:AJ32"/>
    <mergeCell ref="A40:K45"/>
    <mergeCell ref="O38:U38"/>
    <mergeCell ref="L40:AK41"/>
    <mergeCell ref="L42:AK43"/>
    <mergeCell ref="L44:AK45"/>
    <mergeCell ref="A37:K39"/>
    <mergeCell ref="L29:AK30"/>
    <mergeCell ref="L35:AK36"/>
    <mergeCell ref="L46:AK47"/>
    <mergeCell ref="L48:AK49"/>
    <mergeCell ref="B73:H75"/>
    <mergeCell ref="I73:O75"/>
    <mergeCell ref="P73:V75"/>
    <mergeCell ref="W73:AC75"/>
    <mergeCell ref="B76:H78"/>
    <mergeCell ref="I76:O78"/>
    <mergeCell ref="P76:V78"/>
    <mergeCell ref="W76:AC78"/>
    <mergeCell ref="AD79:AJ81"/>
    <mergeCell ref="B82:H84"/>
    <mergeCell ref="I82:O84"/>
    <mergeCell ref="P82:V84"/>
    <mergeCell ref="W82:AC84"/>
    <mergeCell ref="AD82:AJ84"/>
    <mergeCell ref="B79:H81"/>
    <mergeCell ref="I79:O81"/>
    <mergeCell ref="P79:V81"/>
    <mergeCell ref="W79:AC81"/>
    <mergeCell ref="AD85:AJ87"/>
    <mergeCell ref="B88:H90"/>
    <mergeCell ref="I88:O90"/>
    <mergeCell ref="P88:V90"/>
    <mergeCell ref="W88:AC90"/>
    <mergeCell ref="AD88:AJ90"/>
    <mergeCell ref="B85:H87"/>
    <mergeCell ref="I85:O87"/>
    <mergeCell ref="P85:V87"/>
    <mergeCell ref="W85:AC87"/>
    <mergeCell ref="B94:H96"/>
    <mergeCell ref="I94:O96"/>
    <mergeCell ref="P94:V96"/>
    <mergeCell ref="W94:AC96"/>
    <mergeCell ref="AD94:AJ96"/>
    <mergeCell ref="B91:H93"/>
    <mergeCell ref="I91:O93"/>
    <mergeCell ref="P91:V93"/>
    <mergeCell ref="W91:AC93"/>
    <mergeCell ref="B106:H108"/>
    <mergeCell ref="I106:O108"/>
    <mergeCell ref="B100:H102"/>
    <mergeCell ref="I100:O102"/>
    <mergeCell ref="P100:V102"/>
    <mergeCell ref="W100:AC102"/>
    <mergeCell ref="AD100:AJ102"/>
    <mergeCell ref="B97:H99"/>
    <mergeCell ref="I97:O99"/>
    <mergeCell ref="P97:V99"/>
    <mergeCell ref="W97:AC99"/>
    <mergeCell ref="T5:V5"/>
    <mergeCell ref="X20:Z20"/>
    <mergeCell ref="AA20:AI20"/>
    <mergeCell ref="AD97:AJ99"/>
    <mergeCell ref="AD91:AJ93"/>
    <mergeCell ref="C59:M59"/>
    <mergeCell ref="AD112:AJ114"/>
    <mergeCell ref="P103:V105"/>
    <mergeCell ref="W103:AC105"/>
    <mergeCell ref="AD106:AJ108"/>
    <mergeCell ref="AD109:AJ111"/>
    <mergeCell ref="AD103:AJ105"/>
    <mergeCell ref="B112:H114"/>
    <mergeCell ref="I112:O114"/>
    <mergeCell ref="P112:V114"/>
    <mergeCell ref="B103:H105"/>
    <mergeCell ref="I103:O105"/>
    <mergeCell ref="P106:V108"/>
    <mergeCell ref="W106:AC108"/>
    <mergeCell ref="W112:AC114"/>
    <mergeCell ref="B109:H111"/>
    <mergeCell ref="I109:O111"/>
    <mergeCell ref="P109:V111"/>
    <mergeCell ref="W109:AC111"/>
    <mergeCell ref="H4:AK4"/>
    <mergeCell ref="G60:J60"/>
    <mergeCell ref="O60:X60"/>
    <mergeCell ref="U61:X61"/>
    <mergeCell ref="Z61:AF61"/>
    <mergeCell ref="Q5:S5"/>
    <mergeCell ref="Q6:S9"/>
    <mergeCell ref="N6:P9"/>
    <mergeCell ref="K6:M9"/>
    <mergeCell ref="H6:J9"/>
    <mergeCell ref="H5:J5"/>
    <mergeCell ref="K5:M5"/>
    <mergeCell ref="N5:P5"/>
    <mergeCell ref="AI6:AK9"/>
    <mergeCell ref="AF6:AH9"/>
    <mergeCell ref="AC6:AE9"/>
    <mergeCell ref="Z6:AB9"/>
    <mergeCell ref="W6:Y9"/>
    <mergeCell ref="T6:V9"/>
    <mergeCell ref="AI5:AK5"/>
    <mergeCell ref="AF5:AH5"/>
    <mergeCell ref="AC5:AE5"/>
    <mergeCell ref="Z5:AB5"/>
    <mergeCell ref="W5:Y5"/>
  </mergeCells>
  <phoneticPr fontId="58"/>
  <hyperlinks>
    <hyperlink ref="AC116:AK116" location="関係書類一覧表!Print_Area" display="関係書類一覧表!Print_Area" xr:uid="{6C5F5EEF-3F3E-434B-B692-604503B1DDA7}"/>
    <hyperlink ref="AC118:AK118" location="'一括記入シート（最初に記入してください）'!A1" display="'一括記入シート（最初に記入してください）'!A1" xr:uid="{967D93D6-3E9C-4C98-8235-4A70EF3711C7}"/>
  </hyperlinks>
  <pageMargins left="0.39305555555555555" right="0.39305555555555555" top="0.59027777777777779" bottom="0.59027777777777779" header="0.51180555555555562" footer="0.51180555555555562"/>
  <pageSetup paperSize="9" scale="96" firstPageNumber="4294963191" orientation="portrait" blackAndWhite="1" r:id="rId1"/>
  <headerFooter alignWithMargins="0">
    <oddHeader>&amp;R(上田市様式９)</oddHeader>
  </headerFooter>
  <rowBreaks count="1" manualBreakCount="1">
    <brk id="62" max="3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055FC-DF5D-48E5-A5E1-ED30F3173B86}">
  <sheetPr>
    <tabColor indexed="13"/>
  </sheetPr>
  <dimension ref="A1:BA53"/>
  <sheetViews>
    <sheetView topLeftCell="A21" workbookViewId="0">
      <selection activeCell="AE39" sqref="AE39:AL40"/>
    </sheetView>
  </sheetViews>
  <sheetFormatPr defaultRowHeight="13.2" x14ac:dyDescent="0.2"/>
  <cols>
    <col min="1" max="1" width="2.109375" customWidth="1"/>
    <col min="2" max="12" width="2" customWidth="1"/>
    <col min="13" max="38" width="2.33203125" customWidth="1"/>
    <col min="39" max="39" width="1.21875" customWidth="1"/>
  </cols>
  <sheetData>
    <row r="1" spans="1:53" x14ac:dyDescent="0.2">
      <c r="A1" t="s">
        <v>719</v>
      </c>
      <c r="AN1" s="378" t="s">
        <v>831</v>
      </c>
      <c r="AO1" s="340"/>
      <c r="AP1" s="341"/>
      <c r="AQ1" s="341"/>
      <c r="AR1" s="341"/>
      <c r="AS1" s="341"/>
      <c r="AT1" s="341"/>
      <c r="AU1" s="341"/>
      <c r="AV1" s="341"/>
      <c r="AW1" s="341"/>
      <c r="AX1" s="341"/>
      <c r="AY1" s="341"/>
      <c r="AZ1" s="341"/>
      <c r="BA1" s="341"/>
    </row>
    <row r="2" spans="1:53" x14ac:dyDescent="0.2">
      <c r="AL2" s="19"/>
      <c r="AN2" s="341"/>
      <c r="AO2" s="341"/>
      <c r="AP2" s="341"/>
      <c r="AQ2" s="341"/>
      <c r="AR2" s="341"/>
      <c r="AS2" s="341"/>
      <c r="AT2" s="341"/>
      <c r="AU2" s="341"/>
      <c r="AV2" s="341"/>
      <c r="AW2" s="341"/>
      <c r="AX2" s="341"/>
      <c r="AY2" s="341"/>
      <c r="AZ2" s="341"/>
      <c r="BA2" s="341"/>
    </row>
    <row r="3" spans="1:53" x14ac:dyDescent="0.2">
      <c r="B3" s="24"/>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20"/>
      <c r="AN3" s="341"/>
      <c r="AO3" s="341"/>
      <c r="AP3" s="341"/>
      <c r="AQ3" s="341"/>
      <c r="AR3" s="341"/>
      <c r="AS3" s="341"/>
      <c r="AT3" s="341"/>
      <c r="AU3" s="341"/>
      <c r="AV3" s="341"/>
      <c r="AW3" s="341"/>
      <c r="AX3" s="341"/>
      <c r="AY3" s="341"/>
      <c r="AZ3" s="341"/>
      <c r="BA3" s="341"/>
    </row>
    <row r="4" spans="1:53" x14ac:dyDescent="0.2">
      <c r="B4" s="4"/>
      <c r="AL4" s="21"/>
      <c r="AN4" s="341"/>
      <c r="AO4" s="341"/>
      <c r="AP4" s="341"/>
      <c r="AQ4" s="341"/>
      <c r="AR4" s="341"/>
      <c r="AS4" s="341"/>
      <c r="AT4" s="341"/>
      <c r="AU4" s="341"/>
      <c r="AV4" s="341"/>
      <c r="AW4" s="341"/>
      <c r="AX4" s="341"/>
      <c r="AY4" s="341"/>
      <c r="AZ4" s="341"/>
      <c r="BA4" s="341"/>
    </row>
    <row r="5" spans="1:53" ht="21" customHeight="1" x14ac:dyDescent="0.2">
      <c r="B5" s="1327" t="s">
        <v>357</v>
      </c>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9"/>
      <c r="AN5" s="341"/>
      <c r="AO5" s="1349" t="s">
        <v>484</v>
      </c>
      <c r="AP5" s="1350"/>
      <c r="AQ5" s="1350"/>
      <c r="AR5" s="1350"/>
      <c r="AS5" s="1350"/>
      <c r="AT5" s="1350"/>
      <c r="AU5" s="1350"/>
      <c r="AV5" s="1350"/>
      <c r="AW5" s="1350"/>
      <c r="AX5" s="1350"/>
      <c r="AY5" s="1351"/>
      <c r="AZ5" s="341"/>
      <c r="BA5" s="341"/>
    </row>
    <row r="6" spans="1:53" x14ac:dyDescent="0.2">
      <c r="B6" s="1327"/>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9"/>
      <c r="AN6" s="341"/>
      <c r="AO6" s="1352"/>
      <c r="AP6" s="1353"/>
      <c r="AQ6" s="1353"/>
      <c r="AR6" s="1353"/>
      <c r="AS6" s="1353"/>
      <c r="AT6" s="1353"/>
      <c r="AU6" s="1353"/>
      <c r="AV6" s="1353"/>
      <c r="AW6" s="1353"/>
      <c r="AX6" s="1353"/>
      <c r="AY6" s="1354"/>
      <c r="AZ6" s="341"/>
      <c r="BA6" s="341"/>
    </row>
    <row r="7" spans="1:53" x14ac:dyDescent="0.2">
      <c r="B7" s="156"/>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I7" s="157"/>
      <c r="AJ7" s="157"/>
      <c r="AK7" s="19"/>
      <c r="AL7" s="158"/>
      <c r="AN7" s="341"/>
      <c r="AO7" s="1355"/>
      <c r="AP7" s="1356"/>
      <c r="AQ7" s="1356"/>
      <c r="AR7" s="1356"/>
      <c r="AS7" s="1356"/>
      <c r="AT7" s="1356"/>
      <c r="AU7" s="1356"/>
      <c r="AV7" s="1356"/>
      <c r="AW7" s="1356"/>
      <c r="AX7" s="1356"/>
      <c r="AY7" s="1357"/>
      <c r="AZ7" s="341"/>
      <c r="BA7" s="341"/>
    </row>
    <row r="8" spans="1:53" x14ac:dyDescent="0.2">
      <c r="B8" s="4"/>
      <c r="Y8" s="901" t="str">
        <f>IF(ISBLANK('一括記入シート（最初）'!$E$151),"",'一括記入シート（最初）'!$E$151)</f>
        <v>令和年月日</v>
      </c>
      <c r="Z8" s="901"/>
      <c r="AA8" s="901"/>
      <c r="AB8" s="901"/>
      <c r="AC8" s="901"/>
      <c r="AD8" s="901"/>
      <c r="AE8" s="901"/>
      <c r="AF8" s="901"/>
      <c r="AG8" s="901"/>
      <c r="AH8" s="23"/>
      <c r="AI8" s="23"/>
      <c r="AJ8" s="23"/>
      <c r="AK8" s="23"/>
      <c r="AL8" s="136"/>
      <c r="AN8" s="341"/>
      <c r="AO8" s="1349" t="s">
        <v>485</v>
      </c>
      <c r="AP8" s="1350"/>
      <c r="AQ8" s="1350"/>
      <c r="AR8" s="1350"/>
      <c r="AS8" s="1350"/>
      <c r="AT8" s="1350"/>
      <c r="AU8" s="1350"/>
      <c r="AV8" s="1350"/>
      <c r="AW8" s="1350"/>
      <c r="AX8" s="1350"/>
      <c r="AY8" s="1351"/>
      <c r="AZ8" s="341"/>
      <c r="BA8" s="341"/>
    </row>
    <row r="9" spans="1:53" x14ac:dyDescent="0.2">
      <c r="B9" s="900" t="str">
        <f>IF(ISBLANK('一括記入シート（最初）'!$F$74),"",'一括記入シート（最初）'!$F$74)</f>
        <v>(株)A建設</v>
      </c>
      <c r="C9" s="901"/>
      <c r="D9" s="901"/>
      <c r="E9" s="901"/>
      <c r="F9" s="901"/>
      <c r="G9" s="901"/>
      <c r="H9" s="901"/>
      <c r="I9" s="901"/>
      <c r="J9" s="901"/>
      <c r="K9" s="901"/>
      <c r="AB9" s="23"/>
      <c r="AC9" s="23"/>
      <c r="AD9" s="23"/>
      <c r="AE9" s="23"/>
      <c r="AF9" s="23"/>
      <c r="AG9" s="23"/>
      <c r="AH9" s="23"/>
      <c r="AI9" s="23"/>
      <c r="AJ9" s="23"/>
      <c r="AK9" s="23"/>
      <c r="AL9" s="136"/>
      <c r="AN9" s="341"/>
      <c r="AO9" s="1352"/>
      <c r="AP9" s="1353"/>
      <c r="AQ9" s="1353"/>
      <c r="AR9" s="1353"/>
      <c r="AS9" s="1353"/>
      <c r="AT9" s="1353"/>
      <c r="AU9" s="1353"/>
      <c r="AV9" s="1353"/>
      <c r="AW9" s="1353"/>
      <c r="AX9" s="1353"/>
      <c r="AY9" s="1354"/>
      <c r="AZ9" s="341"/>
      <c r="BA9" s="341"/>
    </row>
    <row r="10" spans="1:53" x14ac:dyDescent="0.2">
      <c r="B10" s="900" t="str">
        <f>IF(ISBLANK('一括記入シート（最初）'!$I$68),"",'一括記入シート（最初）'!$I$68)</f>
        <v>○○　○○</v>
      </c>
      <c r="C10" s="901"/>
      <c r="D10" s="901"/>
      <c r="E10" s="901"/>
      <c r="F10" s="901"/>
      <c r="G10" s="901"/>
      <c r="H10" s="901"/>
      <c r="I10" s="901"/>
      <c r="J10" s="901"/>
      <c r="K10" s="901"/>
      <c r="L10" t="s">
        <v>358</v>
      </c>
      <c r="AB10" s="23"/>
      <c r="AC10" s="23"/>
      <c r="AD10" s="23"/>
      <c r="AE10" s="23"/>
      <c r="AF10" s="23"/>
      <c r="AG10" s="23"/>
      <c r="AH10" s="23"/>
      <c r="AI10" s="23"/>
      <c r="AJ10" s="23"/>
      <c r="AK10" s="23"/>
      <c r="AL10" s="136"/>
      <c r="AN10" s="341"/>
      <c r="AO10" s="1355"/>
      <c r="AP10" s="1356"/>
      <c r="AQ10" s="1356"/>
      <c r="AR10" s="1356"/>
      <c r="AS10" s="1356"/>
      <c r="AT10" s="1356"/>
      <c r="AU10" s="1356"/>
      <c r="AV10" s="1356"/>
      <c r="AW10" s="1356"/>
      <c r="AX10" s="1356"/>
      <c r="AY10" s="1357"/>
      <c r="AZ10" s="341"/>
      <c r="BA10" s="341"/>
    </row>
    <row r="11" spans="1:53" x14ac:dyDescent="0.2">
      <c r="B11" s="4"/>
      <c r="AL11" s="21"/>
      <c r="AN11" s="341"/>
      <c r="AO11" s="341"/>
      <c r="AP11" s="341"/>
      <c r="AQ11" s="341"/>
      <c r="AR11" s="341"/>
      <c r="AS11" s="341"/>
      <c r="AT11" s="341"/>
      <c r="AU11" s="341"/>
      <c r="AV11" s="341"/>
      <c r="AW11" s="341"/>
      <c r="AX11" s="341"/>
      <c r="AY11" s="341"/>
      <c r="AZ11" s="341"/>
      <c r="BA11" s="341"/>
    </row>
    <row r="12" spans="1:53" x14ac:dyDescent="0.2">
      <c r="B12" s="4"/>
      <c r="V12" s="901" t="str">
        <f>IF(ISBLANK('一括記入シート（最初）'!$C$14),"",'一括記入シート（最初）'!$C$14)</f>
        <v>上田市多面的機能広域協定運営委員会</v>
      </c>
      <c r="W12" s="901"/>
      <c r="X12" s="901"/>
      <c r="Y12" s="901"/>
      <c r="Z12" s="901"/>
      <c r="AA12" s="901"/>
      <c r="AB12" s="901"/>
      <c r="AC12" s="901"/>
      <c r="AD12" s="901"/>
      <c r="AE12" s="901"/>
      <c r="AF12" s="901"/>
      <c r="AG12" s="901"/>
      <c r="AH12" s="901"/>
      <c r="AI12" s="901"/>
      <c r="AJ12" s="901"/>
      <c r="AK12" s="901"/>
      <c r="AL12" s="21"/>
      <c r="AN12" s="341"/>
      <c r="AO12" s="341"/>
      <c r="AP12" s="341"/>
      <c r="AQ12" s="341"/>
      <c r="AR12" s="341"/>
      <c r="AS12" s="341"/>
      <c r="AT12" s="341"/>
      <c r="AU12" s="341"/>
      <c r="AV12" s="341"/>
      <c r="AW12" s="341"/>
      <c r="AX12" s="341"/>
      <c r="AY12" s="341"/>
      <c r="AZ12" s="341"/>
      <c r="BA12" s="341"/>
    </row>
    <row r="13" spans="1:53" x14ac:dyDescent="0.2">
      <c r="B13" s="4"/>
      <c r="V13" s="901" t="s">
        <v>420</v>
      </c>
      <c r="W13" s="901"/>
      <c r="X13" s="901" t="str">
        <f>IF(ISBLANK('一括記入シート（最初）'!$C$15),"",'一括記入シート（最初）'!$C$15)</f>
        <v>会長</v>
      </c>
      <c r="Y13" s="901"/>
      <c r="Z13" s="901"/>
      <c r="AB13" s="1072" t="s">
        <v>421</v>
      </c>
      <c r="AC13" s="1072"/>
      <c r="AD13" s="1072" t="str">
        <f>IF(ISBLANK('一括記入シート（最初）'!$C$16),"",'一括記入シート（最初）'!$C$16)</f>
        <v>田中　幸雄</v>
      </c>
      <c r="AE13" s="1072"/>
      <c r="AF13" s="1072"/>
      <c r="AG13" s="1072"/>
      <c r="AH13" s="1072"/>
      <c r="AI13" s="1072"/>
      <c r="AJ13" s="1072"/>
      <c r="AK13" t="s">
        <v>166</v>
      </c>
      <c r="AL13" s="21"/>
      <c r="AN13" s="341"/>
      <c r="AO13" s="341"/>
      <c r="AP13" s="341"/>
      <c r="AQ13" s="341"/>
      <c r="AR13" s="341"/>
      <c r="AS13" s="341"/>
      <c r="AT13" s="341"/>
      <c r="AU13" s="341"/>
      <c r="AV13" s="341"/>
      <c r="AW13" s="341"/>
      <c r="AX13" s="341"/>
      <c r="AY13" s="341"/>
      <c r="AZ13" s="341"/>
      <c r="BA13" s="341"/>
    </row>
    <row r="14" spans="1:53" x14ac:dyDescent="0.2">
      <c r="B14" s="4"/>
      <c r="AL14" s="21"/>
      <c r="AN14" s="341"/>
      <c r="AO14" s="341"/>
      <c r="AP14" s="341"/>
      <c r="AQ14" s="341"/>
      <c r="AR14" s="341"/>
      <c r="AS14" s="341"/>
      <c r="AT14" s="341"/>
      <c r="AU14" s="341"/>
      <c r="AV14" s="341"/>
      <c r="AW14" s="341"/>
      <c r="AX14" s="341"/>
      <c r="AY14" s="341"/>
      <c r="AZ14" s="341"/>
      <c r="BA14" s="341"/>
    </row>
    <row r="15" spans="1:53" x14ac:dyDescent="0.2">
      <c r="B15" s="4"/>
      <c r="AL15" s="21"/>
      <c r="AN15" s="341"/>
      <c r="AO15" s="341"/>
      <c r="AP15" s="341"/>
      <c r="AQ15" s="341"/>
      <c r="AR15" s="341"/>
      <c r="AS15" s="341"/>
      <c r="AT15" s="341"/>
      <c r="AU15" s="341"/>
      <c r="AV15" s="341"/>
      <c r="AW15" s="341"/>
      <c r="AX15" s="341"/>
      <c r="AY15" s="341"/>
      <c r="AZ15" s="341"/>
      <c r="BA15" s="341"/>
    </row>
    <row r="16" spans="1:53" x14ac:dyDescent="0.2">
      <c r="B16" s="4"/>
      <c r="C16" t="s">
        <v>359</v>
      </c>
      <c r="AL16" s="21"/>
      <c r="AN16" s="341"/>
      <c r="AO16" s="341"/>
      <c r="AP16" s="341"/>
      <c r="AQ16" s="341"/>
      <c r="AR16" s="341"/>
      <c r="AS16" s="341"/>
      <c r="AT16" s="341"/>
      <c r="AU16" s="341"/>
      <c r="AV16" s="341"/>
      <c r="AW16" s="341"/>
      <c r="AX16" s="341"/>
      <c r="AY16" s="341"/>
      <c r="AZ16" s="341"/>
      <c r="BA16" s="341"/>
    </row>
    <row r="17" spans="2:53" x14ac:dyDescent="0.2">
      <c r="B17" s="4"/>
      <c r="AL17" s="21"/>
      <c r="AN17" s="341"/>
      <c r="AO17" s="341"/>
      <c r="AP17" s="341"/>
      <c r="AQ17" s="341"/>
      <c r="AR17" s="341"/>
      <c r="AS17" s="341"/>
      <c r="AT17" s="341"/>
      <c r="AU17" s="341"/>
      <c r="AV17" s="341"/>
      <c r="AW17" s="341"/>
      <c r="AX17" s="341"/>
      <c r="AY17" s="341"/>
      <c r="AZ17" s="341"/>
      <c r="BA17" s="341"/>
    </row>
    <row r="18" spans="2:53" x14ac:dyDescent="0.2">
      <c r="B18" s="4"/>
      <c r="AL18" s="21"/>
      <c r="AN18" s="341"/>
      <c r="AO18" s="341"/>
      <c r="AP18" s="341"/>
      <c r="AQ18" s="341"/>
      <c r="AR18" s="341"/>
      <c r="AS18" s="341"/>
      <c r="AT18" s="341"/>
      <c r="AU18" s="341"/>
      <c r="AV18" s="341"/>
      <c r="AW18" s="341"/>
      <c r="AX18" s="341"/>
      <c r="AY18" s="341"/>
      <c r="AZ18" s="341"/>
      <c r="BA18" s="341"/>
    </row>
    <row r="19" spans="2:53" x14ac:dyDescent="0.2">
      <c r="B19" s="4"/>
      <c r="AL19" s="21"/>
      <c r="AN19" s="341"/>
      <c r="AO19" s="341"/>
      <c r="AP19" s="341"/>
      <c r="AQ19" s="341"/>
      <c r="AR19" s="341"/>
      <c r="AS19" s="341"/>
      <c r="AT19" s="341"/>
      <c r="AU19" s="341"/>
      <c r="AV19" s="341"/>
      <c r="AW19" s="341"/>
      <c r="AX19" s="341"/>
      <c r="AY19" s="341"/>
      <c r="AZ19" s="341"/>
      <c r="BA19" s="341"/>
    </row>
    <row r="20" spans="2:53" x14ac:dyDescent="0.2">
      <c r="B20" s="4"/>
      <c r="T20" t="s">
        <v>167</v>
      </c>
      <c r="AL20" s="21"/>
      <c r="AN20" s="341"/>
      <c r="AO20" s="341"/>
      <c r="AP20" s="341"/>
      <c r="AQ20" s="341"/>
      <c r="AR20" s="341"/>
      <c r="AS20" s="341"/>
      <c r="AT20" s="341"/>
      <c r="AU20" s="341"/>
      <c r="AV20" s="341"/>
      <c r="AW20" s="341"/>
      <c r="AX20" s="341"/>
      <c r="AY20" s="341"/>
      <c r="AZ20" s="341"/>
      <c r="BA20" s="341"/>
    </row>
    <row r="21" spans="2:53" x14ac:dyDescent="0.2">
      <c r="B21" s="4"/>
      <c r="AL21" s="21"/>
      <c r="AN21" s="341"/>
      <c r="AO21" s="341"/>
      <c r="AP21" s="341"/>
      <c r="AQ21" s="341"/>
      <c r="AR21" s="341"/>
      <c r="AS21" s="341"/>
      <c r="AT21" s="341"/>
      <c r="AU21" s="341"/>
      <c r="AV21" s="341"/>
      <c r="AW21" s="341"/>
      <c r="AX21" s="341"/>
      <c r="AY21" s="341"/>
      <c r="AZ21" s="341"/>
      <c r="BA21" s="341"/>
    </row>
    <row r="22" spans="2:53" ht="15" customHeight="1" x14ac:dyDescent="0.2">
      <c r="B22" s="1331" t="s">
        <v>252</v>
      </c>
      <c r="C22" s="1331"/>
      <c r="D22" s="1331"/>
      <c r="E22" s="1331"/>
      <c r="F22" s="1331"/>
      <c r="G22" s="1331"/>
      <c r="H22" s="1331"/>
      <c r="I22" s="1331"/>
      <c r="J22" s="1331"/>
      <c r="K22" s="1331"/>
      <c r="L22" s="1331"/>
      <c r="M22" s="1332" t="str">
        <f>IF(ISBLANK('一括記入シート（最初）'!$C$13),"",'一括記入シート（最初）'!$C$13)</f>
        <v>令和　6　年度</v>
      </c>
      <c r="N22" s="1333"/>
      <c r="O22" s="1333"/>
      <c r="P22" s="1333"/>
      <c r="Q22" s="1333"/>
      <c r="R22" s="1333"/>
      <c r="S22" s="1333"/>
      <c r="T22" s="1333"/>
      <c r="U22" s="1333"/>
      <c r="V22" s="1333"/>
      <c r="W22" s="1333"/>
      <c r="X22" s="1333"/>
      <c r="Y22" s="1333"/>
      <c r="Z22" s="1333"/>
      <c r="AA22" s="1333"/>
      <c r="AB22" s="1333"/>
      <c r="AC22" s="1333"/>
      <c r="AD22" s="1333"/>
      <c r="AE22" s="1333"/>
      <c r="AF22" s="1333"/>
      <c r="AG22" s="1333"/>
      <c r="AH22" s="1333"/>
      <c r="AI22" s="1333"/>
      <c r="AJ22" s="1333"/>
      <c r="AK22" s="1333"/>
      <c r="AL22" s="1334"/>
      <c r="AN22" s="341"/>
      <c r="AO22" s="341"/>
      <c r="AP22" s="341"/>
      <c r="AQ22" s="341"/>
      <c r="AR22" s="341"/>
      <c r="AS22" s="341"/>
      <c r="AT22" s="341"/>
      <c r="AU22" s="341"/>
      <c r="AV22" s="341"/>
      <c r="AW22" s="341"/>
      <c r="AX22" s="341"/>
      <c r="AY22" s="341"/>
      <c r="AZ22" s="341"/>
      <c r="BA22" s="341"/>
    </row>
    <row r="23" spans="2:53" ht="15" customHeight="1" x14ac:dyDescent="0.2">
      <c r="B23" s="1331"/>
      <c r="C23" s="1331"/>
      <c r="D23" s="1331"/>
      <c r="E23" s="1331"/>
      <c r="F23" s="1331"/>
      <c r="G23" s="1331"/>
      <c r="H23" s="1331"/>
      <c r="I23" s="1331"/>
      <c r="J23" s="1331"/>
      <c r="K23" s="1331"/>
      <c r="L23" s="1331"/>
      <c r="M23" s="1335"/>
      <c r="N23" s="1336"/>
      <c r="O23" s="1336"/>
      <c r="P23" s="1336"/>
      <c r="Q23" s="1336"/>
      <c r="R23" s="1336"/>
      <c r="S23" s="1336"/>
      <c r="T23" s="1336"/>
      <c r="U23" s="1336"/>
      <c r="V23" s="1336"/>
      <c r="W23" s="1336"/>
      <c r="X23" s="1336"/>
      <c r="Y23" s="1336"/>
      <c r="Z23" s="1336"/>
      <c r="AA23" s="1336"/>
      <c r="AB23" s="1336"/>
      <c r="AC23" s="1336"/>
      <c r="AD23" s="1336"/>
      <c r="AE23" s="1336"/>
      <c r="AF23" s="1336"/>
      <c r="AG23" s="1336"/>
      <c r="AH23" s="1336"/>
      <c r="AI23" s="1336"/>
      <c r="AJ23" s="1336"/>
      <c r="AK23" s="1336"/>
      <c r="AL23" s="1337"/>
      <c r="AN23" s="341"/>
      <c r="AO23" s="341"/>
      <c r="AP23" s="341"/>
      <c r="AQ23" s="341"/>
      <c r="AR23" s="341"/>
      <c r="AS23" s="341"/>
      <c r="AT23" s="341"/>
      <c r="AU23" s="341"/>
      <c r="AV23" s="341"/>
      <c r="AW23" s="341"/>
      <c r="AX23" s="341"/>
      <c r="AY23" s="341"/>
      <c r="AZ23" s="341"/>
      <c r="BA23" s="341"/>
    </row>
    <row r="24" spans="2:53" ht="15" customHeight="1" x14ac:dyDescent="0.2">
      <c r="B24" s="1331" t="s">
        <v>36</v>
      </c>
      <c r="C24" s="1331"/>
      <c r="D24" s="1331"/>
      <c r="E24" s="1331"/>
      <c r="F24" s="1331"/>
      <c r="G24" s="1331"/>
      <c r="H24" s="1331"/>
      <c r="I24" s="1331"/>
      <c r="J24" s="1331"/>
      <c r="K24" s="1331"/>
      <c r="L24" s="1331"/>
      <c r="M24" s="159"/>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8"/>
      <c r="AN24" s="341"/>
      <c r="AO24" s="341"/>
      <c r="AP24" s="341"/>
      <c r="AQ24" s="341"/>
      <c r="AR24" s="341"/>
      <c r="AS24" s="341"/>
      <c r="AT24" s="341"/>
      <c r="AU24" s="341"/>
      <c r="AV24" s="341"/>
      <c r="AW24" s="341"/>
      <c r="AX24" s="341"/>
      <c r="AY24" s="341"/>
      <c r="AZ24" s="341"/>
      <c r="BA24" s="341"/>
    </row>
    <row r="25" spans="2:53" ht="15" customHeight="1" x14ac:dyDescent="0.2">
      <c r="B25" s="1331"/>
      <c r="C25" s="1331"/>
      <c r="D25" s="1331"/>
      <c r="E25" s="1331"/>
      <c r="F25" s="1331"/>
      <c r="G25" s="1331"/>
      <c r="H25" s="1331"/>
      <c r="I25" s="1331"/>
      <c r="J25" s="1331"/>
      <c r="K25" s="1331"/>
      <c r="L25" s="1331"/>
      <c r="M25" s="139"/>
      <c r="N25" s="901" t="str">
        <f>IF(ISBLANK('一括記入シート（最初）'!$C$13),"",'一括記入シート（最初）'!$C$13)</f>
        <v>令和　6　年度</v>
      </c>
      <c r="O25" s="901"/>
      <c r="P25" s="901"/>
      <c r="Q25" s="901"/>
      <c r="R25" s="901"/>
      <c r="S25" s="901"/>
      <c r="T25" s="1338" t="s">
        <v>591</v>
      </c>
      <c r="U25" s="1338"/>
      <c r="V25" s="1338"/>
      <c r="W25" s="1338"/>
      <c r="X25" s="1338"/>
      <c r="Y25" s="1338"/>
      <c r="Z25" s="1338"/>
      <c r="AA25" s="1338"/>
      <c r="AB25" s="1338"/>
      <c r="AC25" s="1338"/>
      <c r="AD25" s="1338"/>
      <c r="AE25" s="1338"/>
      <c r="AF25" s="1338"/>
      <c r="AG25" s="1338"/>
      <c r="AH25" s="1338"/>
      <c r="AI25" s="1338"/>
      <c r="AJ25" s="1338"/>
      <c r="AK25" s="1338"/>
      <c r="AL25" s="1339"/>
      <c r="AN25" s="341"/>
      <c r="AO25" s="341"/>
      <c r="AP25" s="341"/>
      <c r="AQ25" s="341"/>
      <c r="AR25" s="341"/>
      <c r="AS25" s="341"/>
      <c r="AT25" s="341"/>
      <c r="AU25" s="341"/>
      <c r="AV25" s="341"/>
      <c r="AW25" s="341"/>
      <c r="AX25" s="341"/>
      <c r="AY25" s="341"/>
      <c r="AZ25" s="341"/>
      <c r="BA25" s="341"/>
    </row>
    <row r="26" spans="2:53" ht="15" customHeight="1" x14ac:dyDescent="0.2">
      <c r="B26" s="1331"/>
      <c r="C26" s="1331"/>
      <c r="D26" s="1331"/>
      <c r="E26" s="1331"/>
      <c r="F26" s="1331"/>
      <c r="G26" s="1331"/>
      <c r="H26" s="1331"/>
      <c r="I26" s="1331"/>
      <c r="J26" s="1331"/>
      <c r="K26" s="1331"/>
      <c r="L26" s="1331"/>
      <c r="M26" s="139"/>
      <c r="N26" s="1338" t="str">
        <f>IF(ISBLANK('一括記入シート（最初）'!$E$14),"",'一括記入シート（最初）'!$E$14)</f>
        <v>〇〇水土里会</v>
      </c>
      <c r="O26" s="1338"/>
      <c r="P26" s="1338"/>
      <c r="Q26" s="1338"/>
      <c r="R26" s="1338"/>
      <c r="S26" s="1338"/>
      <c r="T26" s="1338"/>
      <c r="U26" s="1338"/>
      <c r="V26" s="1045" t="str">
        <f>IF(ISBLANK('一括記入シート（最初）'!$C$25),"",'一括記入シート（最初）'!$C$25)</f>
        <v>用水路更新工事</v>
      </c>
      <c r="W26" s="1045"/>
      <c r="X26" s="1045"/>
      <c r="Y26" s="1045"/>
      <c r="Z26" s="1045"/>
      <c r="AA26" s="1045"/>
      <c r="AB26" s="1045"/>
      <c r="AC26" s="1045"/>
      <c r="AD26" s="1045"/>
      <c r="AE26" s="1045"/>
      <c r="AF26" s="1045"/>
      <c r="AG26" s="1045"/>
      <c r="AH26" s="1045"/>
      <c r="AI26" s="1045"/>
      <c r="AJ26" s="140"/>
      <c r="AK26" s="140"/>
      <c r="AL26" s="141"/>
      <c r="AN26" s="341"/>
      <c r="AO26" s="341"/>
      <c r="AP26" s="341"/>
      <c r="AQ26" s="341"/>
      <c r="AR26" s="341"/>
      <c r="AS26" s="341"/>
      <c r="AT26" s="341"/>
      <c r="AU26" s="341"/>
      <c r="AV26" s="341"/>
      <c r="AW26" s="341"/>
      <c r="AX26" s="341"/>
      <c r="AY26" s="341"/>
      <c r="AZ26" s="341"/>
      <c r="BA26" s="341"/>
    </row>
    <row r="27" spans="2:53" ht="15" customHeight="1" x14ac:dyDescent="0.2">
      <c r="B27" s="1331"/>
      <c r="C27" s="1331"/>
      <c r="D27" s="1331"/>
      <c r="E27" s="1331"/>
      <c r="F27" s="1331"/>
      <c r="G27" s="1331"/>
      <c r="H27" s="1331"/>
      <c r="I27" s="1331"/>
      <c r="J27" s="1331"/>
      <c r="K27" s="1331"/>
      <c r="L27" s="1331"/>
      <c r="M27" s="142"/>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4"/>
      <c r="AN27" s="341"/>
      <c r="AO27" s="341"/>
      <c r="AP27" s="341"/>
      <c r="AQ27" s="341"/>
      <c r="AR27" s="341"/>
      <c r="AS27" s="341"/>
      <c r="AT27" s="341"/>
      <c r="AU27" s="341"/>
      <c r="AV27" s="341"/>
      <c r="AW27" s="341"/>
      <c r="AX27" s="341"/>
      <c r="AY27" s="341"/>
      <c r="AZ27" s="341"/>
      <c r="BA27" s="341"/>
    </row>
    <row r="28" spans="2:53" ht="15" customHeight="1" x14ac:dyDescent="0.2">
      <c r="B28" s="1331" t="s">
        <v>168</v>
      </c>
      <c r="C28" s="1331"/>
      <c r="D28" s="1331"/>
      <c r="E28" s="1331"/>
      <c r="F28" s="1331"/>
      <c r="G28" s="1331"/>
      <c r="H28" s="1331"/>
      <c r="I28" s="1331"/>
      <c r="J28" s="1331"/>
      <c r="K28" s="1331"/>
      <c r="L28" s="1331"/>
      <c r="N28" s="1340" t="str">
        <f>IF(ISBLANK('一括記入シート（最初）'!$C$24),"",'一括記入シート（最初）'!$C$24)</f>
        <v>上田市〇〇（△△）</v>
      </c>
      <c r="O28" s="1340"/>
      <c r="P28" s="1340"/>
      <c r="Q28" s="1340"/>
      <c r="R28" s="1340"/>
      <c r="S28" s="1340"/>
      <c r="T28" s="1340"/>
      <c r="U28" s="1340"/>
      <c r="V28" s="1340"/>
      <c r="W28" s="1340"/>
      <c r="X28" s="1340"/>
      <c r="Y28" s="1340"/>
      <c r="Z28" s="1340"/>
      <c r="AA28" s="1340"/>
      <c r="AB28" s="1340"/>
      <c r="AC28" s="1340"/>
      <c r="AD28" s="1340"/>
      <c r="AE28" s="1340"/>
      <c r="AF28" s="1340"/>
      <c r="AG28" s="1340"/>
      <c r="AH28" s="1340"/>
      <c r="AI28" s="1340"/>
      <c r="AJ28" s="1340"/>
      <c r="AK28" s="1340"/>
      <c r="AL28" s="1341"/>
      <c r="AN28" s="341"/>
      <c r="AO28" s="341"/>
      <c r="AP28" s="341"/>
      <c r="AQ28" s="341"/>
      <c r="AR28" s="341"/>
      <c r="AS28" s="341"/>
      <c r="AT28" s="341"/>
      <c r="AU28" s="341"/>
      <c r="AV28" s="341"/>
      <c r="AW28" s="341"/>
      <c r="AX28" s="341"/>
      <c r="AY28" s="341"/>
      <c r="AZ28" s="341"/>
      <c r="BA28" s="341"/>
    </row>
    <row r="29" spans="2:53" ht="15" customHeight="1" x14ac:dyDescent="0.2">
      <c r="B29" s="1331"/>
      <c r="C29" s="1331"/>
      <c r="D29" s="1331"/>
      <c r="E29" s="1331"/>
      <c r="F29" s="1331"/>
      <c r="G29" s="1331"/>
      <c r="H29" s="1331"/>
      <c r="I29" s="1331"/>
      <c r="J29" s="1331"/>
      <c r="K29" s="1331"/>
      <c r="L29" s="1331"/>
      <c r="M29" s="135"/>
      <c r="N29" s="1342"/>
      <c r="O29" s="1342"/>
      <c r="P29" s="1342"/>
      <c r="Q29" s="1342"/>
      <c r="R29" s="1342"/>
      <c r="S29" s="1342"/>
      <c r="T29" s="1342"/>
      <c r="U29" s="1342"/>
      <c r="V29" s="1342"/>
      <c r="W29" s="1342"/>
      <c r="X29" s="1342"/>
      <c r="Y29" s="1342"/>
      <c r="Z29" s="1342"/>
      <c r="AA29" s="1342"/>
      <c r="AB29" s="1342"/>
      <c r="AC29" s="1342"/>
      <c r="AD29" s="1342"/>
      <c r="AE29" s="1342"/>
      <c r="AF29" s="1342"/>
      <c r="AG29" s="1342"/>
      <c r="AH29" s="1342"/>
      <c r="AI29" s="1342"/>
      <c r="AJ29" s="1342"/>
      <c r="AK29" s="1342"/>
      <c r="AL29" s="1343"/>
      <c r="AN29" s="341"/>
      <c r="AO29" s="341"/>
      <c r="AP29" s="341"/>
      <c r="AQ29" s="341"/>
      <c r="AR29" s="341"/>
      <c r="AS29" s="341"/>
      <c r="AT29" s="341"/>
      <c r="AU29" s="341"/>
      <c r="AV29" s="341"/>
      <c r="AW29" s="341"/>
      <c r="AX29" s="341"/>
      <c r="AY29" s="341"/>
      <c r="AZ29" s="341"/>
      <c r="BA29" s="341"/>
    </row>
    <row r="30" spans="2:53" ht="15" customHeight="1" x14ac:dyDescent="0.2">
      <c r="B30" s="1344" t="s">
        <v>253</v>
      </c>
      <c r="C30" s="1212"/>
      <c r="D30" s="1212"/>
      <c r="E30" s="1212"/>
      <c r="F30" s="1212"/>
      <c r="G30" s="1212"/>
      <c r="H30" s="1212"/>
      <c r="I30" s="1212"/>
      <c r="J30" s="1212"/>
      <c r="K30" s="1212"/>
      <c r="L30" s="1213"/>
      <c r="M30" s="159"/>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8"/>
      <c r="AN30" s="341"/>
      <c r="AO30" s="341"/>
      <c r="AP30" s="341"/>
      <c r="AQ30" s="341"/>
      <c r="AR30" s="341"/>
      <c r="AS30" s="341"/>
      <c r="AT30" s="341"/>
      <c r="AU30" s="341"/>
      <c r="AV30" s="341"/>
      <c r="AW30" s="341"/>
      <c r="AX30" s="341"/>
      <c r="AY30" s="341"/>
      <c r="AZ30" s="341"/>
      <c r="BA30" s="341"/>
    </row>
    <row r="31" spans="2:53" ht="15" customHeight="1" x14ac:dyDescent="0.2">
      <c r="B31" s="1345"/>
      <c r="C31" s="1346"/>
      <c r="D31" s="1346"/>
      <c r="E31" s="1346"/>
      <c r="F31" s="1346"/>
      <c r="G31" s="1346"/>
      <c r="H31" s="1346"/>
      <c r="I31" s="1346"/>
      <c r="J31" s="1346"/>
      <c r="K31" s="1346"/>
      <c r="L31" s="1347"/>
      <c r="M31" s="139"/>
      <c r="N31" s="160" t="s">
        <v>254</v>
      </c>
      <c r="O31" s="140"/>
      <c r="P31" s="1348">
        <f>IF(ISBLANK('一括記入シート（最初）'!$C$143),"",'一括記入シート（最初）'!$C$143)</f>
        <v>1151700</v>
      </c>
      <c r="Q31" s="1348"/>
      <c r="R31" s="1348"/>
      <c r="S31" s="1348"/>
      <c r="T31" s="1348"/>
      <c r="U31" s="1348"/>
      <c r="V31" s="1348"/>
      <c r="W31" s="140"/>
      <c r="X31" s="160" t="s">
        <v>31</v>
      </c>
      <c r="Y31" s="140"/>
      <c r="Z31" s="140"/>
      <c r="AA31" s="140"/>
      <c r="AB31" s="140"/>
      <c r="AC31" s="140"/>
      <c r="AD31" s="140"/>
      <c r="AE31" s="140"/>
      <c r="AF31" s="140"/>
      <c r="AG31" s="140"/>
      <c r="AH31" s="140"/>
      <c r="AI31" s="140"/>
      <c r="AJ31" s="140"/>
      <c r="AK31" s="140"/>
      <c r="AL31" s="141"/>
      <c r="AN31" s="341"/>
      <c r="AO31" s="341"/>
      <c r="AP31" s="341"/>
      <c r="AQ31" s="341"/>
      <c r="AR31" s="341"/>
      <c r="AS31" s="341"/>
      <c r="AT31" s="341"/>
      <c r="AU31" s="341"/>
      <c r="AV31" s="341"/>
      <c r="AW31" s="341"/>
      <c r="AX31" s="341"/>
      <c r="AY31" s="341"/>
      <c r="AZ31" s="341"/>
      <c r="BA31" s="341"/>
    </row>
    <row r="32" spans="2:53" ht="15" customHeight="1" x14ac:dyDescent="0.2">
      <c r="B32" s="1214"/>
      <c r="C32" s="1215"/>
      <c r="D32" s="1215"/>
      <c r="E32" s="1215"/>
      <c r="F32" s="1215"/>
      <c r="G32" s="1215"/>
      <c r="H32" s="1215"/>
      <c r="I32" s="1215"/>
      <c r="J32" s="1215"/>
      <c r="K32" s="1215"/>
      <c r="L32" s="1216"/>
      <c r="M32" s="142"/>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4"/>
      <c r="AN32" s="341"/>
      <c r="AO32" s="341"/>
      <c r="AP32" s="341"/>
      <c r="AQ32" s="341"/>
      <c r="AR32" s="341"/>
      <c r="AS32" s="341"/>
      <c r="AT32" s="341"/>
      <c r="AU32" s="341"/>
      <c r="AV32" s="341"/>
      <c r="AW32" s="341"/>
      <c r="AX32" s="341"/>
      <c r="AY32" s="341"/>
      <c r="AZ32" s="341"/>
      <c r="BA32" s="341"/>
    </row>
    <row r="33" spans="2:53" ht="15" customHeight="1" x14ac:dyDescent="0.2">
      <c r="B33" s="1331" t="s">
        <v>257</v>
      </c>
      <c r="C33" s="1331"/>
      <c r="D33" s="1331"/>
      <c r="E33" s="1331"/>
      <c r="F33" s="1331"/>
      <c r="G33" s="1331"/>
      <c r="H33" s="1331"/>
      <c r="I33" s="1331"/>
      <c r="J33" s="1331"/>
      <c r="K33" s="1331"/>
      <c r="L33" s="1331"/>
      <c r="M33" s="1310" t="str">
        <f>IF(ISBLANK('一括記入シート（最初）'!$E$79),"",'一括記入シート（最初）'!$E$79)</f>
        <v>令和6年8月31日</v>
      </c>
      <c r="N33" s="1310"/>
      <c r="O33" s="1310"/>
      <c r="P33" s="1310"/>
      <c r="Q33" s="1310"/>
      <c r="R33" s="1310"/>
      <c r="S33" s="1310"/>
      <c r="T33" s="1310"/>
      <c r="U33" s="1310"/>
      <c r="V33" s="1310"/>
      <c r="W33" s="1310"/>
      <c r="X33" s="1310"/>
      <c r="Y33" s="1310"/>
      <c r="Z33" s="1310"/>
      <c r="AA33" s="1310"/>
      <c r="AB33" s="1310"/>
      <c r="AC33" s="1310"/>
      <c r="AD33" s="1310"/>
      <c r="AE33" s="1310"/>
      <c r="AF33" s="1310"/>
      <c r="AG33" s="1310"/>
      <c r="AH33" s="1310"/>
      <c r="AI33" s="1310"/>
      <c r="AJ33" s="1310"/>
      <c r="AK33" s="1310"/>
      <c r="AL33" s="1310"/>
      <c r="AN33" s="341"/>
      <c r="AO33" s="341"/>
      <c r="AP33" s="341"/>
      <c r="AQ33" s="341"/>
      <c r="AR33" s="341"/>
      <c r="AS33" s="341"/>
      <c r="AT33" s="341"/>
      <c r="AU33" s="341"/>
      <c r="AV33" s="341"/>
      <c r="AW33" s="341"/>
      <c r="AX33" s="341"/>
      <c r="AY33" s="341"/>
      <c r="AZ33" s="341"/>
      <c r="BA33" s="341"/>
    </row>
    <row r="34" spans="2:53" ht="15" customHeight="1" x14ac:dyDescent="0.2">
      <c r="B34" s="1331"/>
      <c r="C34" s="1331"/>
      <c r="D34" s="1331"/>
      <c r="E34" s="1331"/>
      <c r="F34" s="1331"/>
      <c r="G34" s="1331"/>
      <c r="H34" s="1331"/>
      <c r="I34" s="1331"/>
      <c r="J34" s="1331"/>
      <c r="K34" s="1331"/>
      <c r="L34" s="1331"/>
      <c r="M34" s="1310"/>
      <c r="N34" s="1310"/>
      <c r="O34" s="1310"/>
      <c r="P34" s="1310"/>
      <c r="Q34" s="1310"/>
      <c r="R34" s="1310"/>
      <c r="S34" s="1310"/>
      <c r="T34" s="1310"/>
      <c r="U34" s="1310"/>
      <c r="V34" s="1310"/>
      <c r="W34" s="1310"/>
      <c r="X34" s="1310"/>
      <c r="Y34" s="1310"/>
      <c r="Z34" s="1310"/>
      <c r="AA34" s="1310"/>
      <c r="AB34" s="1310"/>
      <c r="AC34" s="1310"/>
      <c r="AD34" s="1310"/>
      <c r="AE34" s="1310"/>
      <c r="AF34" s="1310"/>
      <c r="AG34" s="1310"/>
      <c r="AH34" s="1310"/>
      <c r="AI34" s="1310"/>
      <c r="AJ34" s="1310"/>
      <c r="AK34" s="1310"/>
      <c r="AL34" s="1310"/>
      <c r="AN34" s="341"/>
      <c r="AO34" s="341"/>
      <c r="AP34" s="341"/>
      <c r="AQ34" s="341"/>
      <c r="AR34" s="341"/>
      <c r="AS34" s="341"/>
      <c r="AT34" s="341"/>
      <c r="AU34" s="341"/>
      <c r="AV34" s="341"/>
      <c r="AW34" s="341"/>
      <c r="AX34" s="341"/>
      <c r="AY34" s="341"/>
      <c r="AZ34" s="341"/>
      <c r="BA34" s="341"/>
    </row>
    <row r="35" spans="2:53" ht="15" customHeight="1" x14ac:dyDescent="0.2">
      <c r="B35" s="1331" t="s">
        <v>258</v>
      </c>
      <c r="C35" s="1331"/>
      <c r="D35" s="1331"/>
      <c r="E35" s="1331"/>
      <c r="F35" s="1331"/>
      <c r="G35" s="1331"/>
      <c r="H35" s="1331"/>
      <c r="I35" s="1331"/>
      <c r="J35" s="1331"/>
      <c r="K35" s="1331"/>
      <c r="L35" s="1331"/>
      <c r="M35" s="1310" t="str">
        <f>IF('一括記入シート（最初）'!$C$125="",'一括記入シート（最初）'!$E$86,'一括記入シート（最初）'!$E$122)</f>
        <v>令和6年9月30日</v>
      </c>
      <c r="N35" s="1310"/>
      <c r="O35" s="1310"/>
      <c r="P35" s="1310"/>
      <c r="Q35" s="1310"/>
      <c r="R35" s="1310"/>
      <c r="S35" s="1310"/>
      <c r="T35" s="1310"/>
      <c r="U35" s="1310"/>
      <c r="V35" s="1310"/>
      <c r="W35" s="1310"/>
      <c r="X35" s="1310"/>
      <c r="Y35" s="1310"/>
      <c r="Z35" s="1310"/>
      <c r="AA35" s="1310"/>
      <c r="AB35" s="1310"/>
      <c r="AC35" s="1310"/>
      <c r="AD35" s="1310"/>
      <c r="AE35" s="1310"/>
      <c r="AF35" s="1310"/>
      <c r="AG35" s="1310"/>
      <c r="AH35" s="1310"/>
      <c r="AI35" s="1310"/>
      <c r="AJ35" s="1310"/>
      <c r="AK35" s="1310"/>
      <c r="AL35" s="1310"/>
      <c r="AN35" s="341"/>
      <c r="AO35" s="341"/>
      <c r="AP35" s="341"/>
      <c r="AQ35" s="341"/>
      <c r="AR35" s="341"/>
      <c r="AS35" s="341"/>
      <c r="AT35" s="341"/>
      <c r="AU35" s="341"/>
      <c r="AV35" s="341"/>
      <c r="AW35" s="341"/>
      <c r="AX35" s="341"/>
      <c r="AY35" s="341"/>
      <c r="AZ35" s="341"/>
      <c r="BA35" s="341"/>
    </row>
    <row r="36" spans="2:53" ht="15" customHeight="1" x14ac:dyDescent="0.2">
      <c r="B36" s="1331"/>
      <c r="C36" s="1331"/>
      <c r="D36" s="1331"/>
      <c r="E36" s="1331"/>
      <c r="F36" s="1331"/>
      <c r="G36" s="1331"/>
      <c r="H36" s="1331"/>
      <c r="I36" s="1331"/>
      <c r="J36" s="1331"/>
      <c r="K36" s="1331"/>
      <c r="L36" s="1331"/>
      <c r="M36" s="1310"/>
      <c r="N36" s="1310"/>
      <c r="O36" s="1310"/>
      <c r="P36" s="1310"/>
      <c r="Q36" s="1310"/>
      <c r="R36" s="1310"/>
      <c r="S36" s="1310"/>
      <c r="T36" s="1310"/>
      <c r="U36" s="1310"/>
      <c r="V36" s="1310"/>
      <c r="W36" s="1310"/>
      <c r="X36" s="1310"/>
      <c r="Y36" s="1310"/>
      <c r="Z36" s="1310"/>
      <c r="AA36" s="1310"/>
      <c r="AB36" s="1310"/>
      <c r="AC36" s="1310"/>
      <c r="AD36" s="1310"/>
      <c r="AE36" s="1310"/>
      <c r="AF36" s="1310"/>
      <c r="AG36" s="1310"/>
      <c r="AH36" s="1310"/>
      <c r="AI36" s="1310"/>
      <c r="AJ36" s="1310"/>
      <c r="AK36" s="1310"/>
      <c r="AL36" s="1310"/>
      <c r="AN36" s="341"/>
      <c r="AO36" s="1349" t="s">
        <v>483</v>
      </c>
      <c r="AP36" s="1350"/>
      <c r="AQ36" s="1350"/>
      <c r="AR36" s="1350"/>
      <c r="AS36" s="1350"/>
      <c r="AT36" s="1350"/>
      <c r="AU36" s="1350"/>
      <c r="AV36" s="1350"/>
      <c r="AW36" s="1350"/>
      <c r="AX36" s="1350"/>
      <c r="AY36" s="1351"/>
      <c r="AZ36" s="341"/>
      <c r="BA36" s="341"/>
    </row>
    <row r="37" spans="2:53" ht="15" customHeight="1" x14ac:dyDescent="0.2">
      <c r="B37" s="1331" t="s">
        <v>360</v>
      </c>
      <c r="C37" s="1331"/>
      <c r="D37" s="1331"/>
      <c r="E37" s="1331"/>
      <c r="F37" s="1331"/>
      <c r="G37" s="1331"/>
      <c r="H37" s="1331"/>
      <c r="I37" s="1331"/>
      <c r="J37" s="1331"/>
      <c r="K37" s="1331"/>
      <c r="L37" s="1331"/>
      <c r="M37" s="1332" t="str">
        <f>IF(ISBLANK('一括記入シート（最初）'!$E$145),"",'一括記入シート（最初）'!$E$145)</f>
        <v>令和年月日</v>
      </c>
      <c r="N37" s="1333"/>
      <c r="O37" s="1333"/>
      <c r="P37" s="1333"/>
      <c r="Q37" s="1333"/>
      <c r="R37" s="1333"/>
      <c r="S37" s="1333"/>
      <c r="T37" s="1333"/>
      <c r="U37" s="1333"/>
      <c r="V37" s="1334"/>
      <c r="W37" s="988" t="s">
        <v>361</v>
      </c>
      <c r="X37" s="989"/>
      <c r="Y37" s="989"/>
      <c r="Z37" s="989"/>
      <c r="AA37" s="989"/>
      <c r="AB37" s="989"/>
      <c r="AC37" s="989"/>
      <c r="AD37" s="990"/>
      <c r="AE37" s="1332" t="str">
        <f>+$M$37</f>
        <v>令和年月日</v>
      </c>
      <c r="AF37" s="1333"/>
      <c r="AG37" s="1333"/>
      <c r="AH37" s="1333"/>
      <c r="AI37" s="1333"/>
      <c r="AJ37" s="1333"/>
      <c r="AK37" s="1333"/>
      <c r="AL37" s="1334"/>
      <c r="AN37" s="341"/>
      <c r="AO37" s="1352"/>
      <c r="AP37" s="1353"/>
      <c r="AQ37" s="1353"/>
      <c r="AR37" s="1353"/>
      <c r="AS37" s="1353"/>
      <c r="AT37" s="1353"/>
      <c r="AU37" s="1353"/>
      <c r="AV37" s="1353"/>
      <c r="AW37" s="1353"/>
      <c r="AX37" s="1353"/>
      <c r="AY37" s="1354"/>
      <c r="AZ37" s="341"/>
      <c r="BA37" s="341"/>
    </row>
    <row r="38" spans="2:53" ht="15" customHeight="1" x14ac:dyDescent="0.2">
      <c r="B38" s="1331"/>
      <c r="C38" s="1331"/>
      <c r="D38" s="1331"/>
      <c r="E38" s="1331"/>
      <c r="F38" s="1331"/>
      <c r="G38" s="1331"/>
      <c r="H38" s="1331"/>
      <c r="I38" s="1331"/>
      <c r="J38" s="1331"/>
      <c r="K38" s="1331"/>
      <c r="L38" s="1331"/>
      <c r="M38" s="1335"/>
      <c r="N38" s="1336"/>
      <c r="O38" s="1336"/>
      <c r="P38" s="1336"/>
      <c r="Q38" s="1336"/>
      <c r="R38" s="1336"/>
      <c r="S38" s="1336"/>
      <c r="T38" s="1336"/>
      <c r="U38" s="1336"/>
      <c r="V38" s="1337"/>
      <c r="W38" s="994"/>
      <c r="X38" s="995"/>
      <c r="Y38" s="995"/>
      <c r="Z38" s="995"/>
      <c r="AA38" s="995"/>
      <c r="AB38" s="995"/>
      <c r="AC38" s="995"/>
      <c r="AD38" s="996"/>
      <c r="AE38" s="1335"/>
      <c r="AF38" s="1336"/>
      <c r="AG38" s="1336"/>
      <c r="AH38" s="1336"/>
      <c r="AI38" s="1336"/>
      <c r="AJ38" s="1336"/>
      <c r="AK38" s="1336"/>
      <c r="AL38" s="1337"/>
      <c r="AN38" s="341"/>
      <c r="AO38" s="1355"/>
      <c r="AP38" s="1356"/>
      <c r="AQ38" s="1356"/>
      <c r="AR38" s="1356"/>
      <c r="AS38" s="1356"/>
      <c r="AT38" s="1356"/>
      <c r="AU38" s="1356"/>
      <c r="AV38" s="1356"/>
      <c r="AW38" s="1356"/>
      <c r="AX38" s="1356"/>
      <c r="AY38" s="1357"/>
      <c r="AZ38" s="341"/>
      <c r="BA38" s="341"/>
    </row>
    <row r="39" spans="2:53" ht="15" customHeight="1" x14ac:dyDescent="0.2">
      <c r="B39" s="1331" t="s">
        <v>362</v>
      </c>
      <c r="C39" s="1331"/>
      <c r="D39" s="1331"/>
      <c r="E39" s="1331"/>
      <c r="F39" s="1331"/>
      <c r="G39" s="1331"/>
      <c r="H39" s="1331"/>
      <c r="I39" s="1331"/>
      <c r="J39" s="1331"/>
      <c r="K39" s="1331"/>
      <c r="L39" s="1331"/>
      <c r="M39" s="1332" t="str">
        <f>IF(ISBLANK('一括記入シート（最初）'!$E$148),"",'一括記入シート（最初）'!$E$148)</f>
        <v>令和年月日</v>
      </c>
      <c r="N39" s="1333"/>
      <c r="O39" s="1333"/>
      <c r="P39" s="1333"/>
      <c r="Q39" s="1333"/>
      <c r="R39" s="1333"/>
      <c r="S39" s="1333"/>
      <c r="T39" s="1333"/>
      <c r="U39" s="1333"/>
      <c r="V39" s="1334"/>
      <c r="W39" s="988" t="s">
        <v>363</v>
      </c>
      <c r="X39" s="989"/>
      <c r="Y39" s="989"/>
      <c r="Z39" s="989"/>
      <c r="AA39" s="989"/>
      <c r="AB39" s="989"/>
      <c r="AC39" s="989"/>
      <c r="AD39" s="990"/>
      <c r="AE39" s="1332" t="str">
        <f>+$M$39</f>
        <v>令和年月日</v>
      </c>
      <c r="AF39" s="1333"/>
      <c r="AG39" s="1333"/>
      <c r="AH39" s="1333"/>
      <c r="AI39" s="1333"/>
      <c r="AJ39" s="1333"/>
      <c r="AK39" s="1333"/>
      <c r="AL39" s="1334"/>
      <c r="AN39" s="341"/>
      <c r="AO39" s="1349" t="s">
        <v>482</v>
      </c>
      <c r="AP39" s="1350"/>
      <c r="AQ39" s="1350"/>
      <c r="AR39" s="1350"/>
      <c r="AS39" s="1350"/>
      <c r="AT39" s="1350"/>
      <c r="AU39" s="1350"/>
      <c r="AV39" s="1350"/>
      <c r="AW39" s="1350"/>
      <c r="AX39" s="1350"/>
      <c r="AY39" s="1351"/>
      <c r="AZ39" s="341"/>
      <c r="BA39" s="341"/>
    </row>
    <row r="40" spans="2:53" ht="15" customHeight="1" x14ac:dyDescent="0.2">
      <c r="B40" s="1331"/>
      <c r="C40" s="1331"/>
      <c r="D40" s="1331"/>
      <c r="E40" s="1331"/>
      <c r="F40" s="1331"/>
      <c r="G40" s="1331"/>
      <c r="H40" s="1331"/>
      <c r="I40" s="1331"/>
      <c r="J40" s="1331"/>
      <c r="K40" s="1331"/>
      <c r="L40" s="1331"/>
      <c r="M40" s="1335"/>
      <c r="N40" s="1336"/>
      <c r="O40" s="1336"/>
      <c r="P40" s="1336"/>
      <c r="Q40" s="1336"/>
      <c r="R40" s="1336"/>
      <c r="S40" s="1336"/>
      <c r="T40" s="1336"/>
      <c r="U40" s="1336"/>
      <c r="V40" s="1337"/>
      <c r="W40" s="994"/>
      <c r="X40" s="995"/>
      <c r="Y40" s="995"/>
      <c r="Z40" s="995"/>
      <c r="AA40" s="995"/>
      <c r="AB40" s="995"/>
      <c r="AC40" s="995"/>
      <c r="AD40" s="996"/>
      <c r="AE40" s="1335"/>
      <c r="AF40" s="1336"/>
      <c r="AG40" s="1336"/>
      <c r="AH40" s="1336"/>
      <c r="AI40" s="1336"/>
      <c r="AJ40" s="1336"/>
      <c r="AK40" s="1336"/>
      <c r="AL40" s="1337"/>
      <c r="AN40" s="341"/>
      <c r="AO40" s="1352"/>
      <c r="AP40" s="1353"/>
      <c r="AQ40" s="1353"/>
      <c r="AR40" s="1353"/>
      <c r="AS40" s="1353"/>
      <c r="AT40" s="1353"/>
      <c r="AU40" s="1353"/>
      <c r="AV40" s="1353"/>
      <c r="AW40" s="1353"/>
      <c r="AX40" s="1353"/>
      <c r="AY40" s="1354"/>
      <c r="AZ40" s="341"/>
      <c r="BA40" s="341"/>
    </row>
    <row r="41" spans="2:53" ht="15" customHeight="1" x14ac:dyDescent="0.2">
      <c r="B41" s="1331" t="s">
        <v>364</v>
      </c>
      <c r="C41" s="1331"/>
      <c r="D41" s="1331"/>
      <c r="E41" s="1331"/>
      <c r="F41" s="1331"/>
      <c r="G41" s="1331"/>
      <c r="H41" s="1331"/>
      <c r="I41" s="1331"/>
      <c r="J41" s="1331"/>
      <c r="K41" s="1331"/>
      <c r="L41" s="1331"/>
      <c r="M41" s="1358" t="s">
        <v>419</v>
      </c>
      <c r="N41" s="1358"/>
      <c r="O41" s="1358"/>
      <c r="P41" s="1358"/>
      <c r="Q41" s="1358"/>
      <c r="R41" s="1358"/>
      <c r="S41" s="1358"/>
      <c r="T41" s="1358"/>
      <c r="U41" s="1358"/>
      <c r="V41" s="1358"/>
      <c r="W41" s="1358"/>
      <c r="X41" s="1358"/>
      <c r="Y41" s="1358"/>
      <c r="Z41" s="1358"/>
      <c r="AA41" s="1358"/>
      <c r="AB41" s="1358"/>
      <c r="AC41" s="1358"/>
      <c r="AD41" s="1358"/>
      <c r="AE41" s="1358"/>
      <c r="AF41" s="1358"/>
      <c r="AG41" s="1358"/>
      <c r="AH41" s="1358"/>
      <c r="AI41" s="1358"/>
      <c r="AJ41" s="1358"/>
      <c r="AK41" s="1358"/>
      <c r="AL41" s="1358"/>
      <c r="AN41" s="341"/>
      <c r="AO41" s="1355"/>
      <c r="AP41" s="1356"/>
      <c r="AQ41" s="1356"/>
      <c r="AR41" s="1356"/>
      <c r="AS41" s="1356"/>
      <c r="AT41" s="1356"/>
      <c r="AU41" s="1356"/>
      <c r="AV41" s="1356"/>
      <c r="AW41" s="1356"/>
      <c r="AX41" s="1356"/>
      <c r="AY41" s="1357"/>
      <c r="AZ41" s="341"/>
      <c r="BA41" s="341"/>
    </row>
    <row r="42" spans="2:53" ht="15" customHeight="1" x14ac:dyDescent="0.2">
      <c r="B42" s="1331"/>
      <c r="C42" s="1331"/>
      <c r="D42" s="1331"/>
      <c r="E42" s="1331"/>
      <c r="F42" s="1331"/>
      <c r="G42" s="1331"/>
      <c r="H42" s="1331"/>
      <c r="I42" s="1331"/>
      <c r="J42" s="1331"/>
      <c r="K42" s="1331"/>
      <c r="L42" s="1331"/>
      <c r="M42" s="1358"/>
      <c r="N42" s="1358"/>
      <c r="O42" s="1358"/>
      <c r="P42" s="1358"/>
      <c r="Q42" s="1358"/>
      <c r="R42" s="1358"/>
      <c r="S42" s="1358"/>
      <c r="T42" s="1358"/>
      <c r="U42" s="1358"/>
      <c r="V42" s="1358"/>
      <c r="W42" s="1358"/>
      <c r="X42" s="1358"/>
      <c r="Y42" s="1358"/>
      <c r="Z42" s="1358"/>
      <c r="AA42" s="1358"/>
      <c r="AB42" s="1358"/>
      <c r="AC42" s="1358"/>
      <c r="AD42" s="1358"/>
      <c r="AE42" s="1358"/>
      <c r="AF42" s="1358"/>
      <c r="AG42" s="1358"/>
      <c r="AH42" s="1358"/>
      <c r="AI42" s="1358"/>
      <c r="AJ42" s="1358"/>
      <c r="AK42" s="1358"/>
      <c r="AL42" s="1358"/>
      <c r="AN42" s="341"/>
      <c r="AO42" s="341"/>
      <c r="AP42" s="341"/>
      <c r="AQ42" s="341"/>
      <c r="AR42" s="341"/>
      <c r="AS42" s="341"/>
      <c r="AT42" s="341"/>
      <c r="AU42" s="341"/>
      <c r="AV42" s="341"/>
      <c r="AW42" s="341"/>
      <c r="AX42" s="341"/>
      <c r="AY42" s="341"/>
      <c r="AZ42" s="341"/>
      <c r="BA42" s="341"/>
    </row>
    <row r="43" spans="2:53" ht="15" customHeight="1" x14ac:dyDescent="0.2">
      <c r="B43" s="1331"/>
      <c r="C43" s="1331"/>
      <c r="D43" s="1331"/>
      <c r="E43" s="1331"/>
      <c r="F43" s="1331"/>
      <c r="G43" s="1331"/>
      <c r="H43" s="1331"/>
      <c r="I43" s="1331"/>
      <c r="J43" s="1331"/>
      <c r="K43" s="1331"/>
      <c r="L43" s="1331"/>
      <c r="M43" s="1358"/>
      <c r="N43" s="1358"/>
      <c r="O43" s="1358"/>
      <c r="P43" s="1358"/>
      <c r="Q43" s="1358"/>
      <c r="R43" s="1358"/>
      <c r="S43" s="1358"/>
      <c r="T43" s="1358"/>
      <c r="U43" s="1358"/>
      <c r="V43" s="1358"/>
      <c r="W43" s="1358"/>
      <c r="X43" s="1358"/>
      <c r="Y43" s="1358"/>
      <c r="Z43" s="1358"/>
      <c r="AA43" s="1358"/>
      <c r="AB43" s="1358"/>
      <c r="AC43" s="1358"/>
      <c r="AD43" s="1358"/>
      <c r="AE43" s="1358"/>
      <c r="AF43" s="1358"/>
      <c r="AG43" s="1358"/>
      <c r="AH43" s="1358"/>
      <c r="AI43" s="1358"/>
      <c r="AJ43" s="1358"/>
      <c r="AK43" s="1358"/>
      <c r="AL43" s="1358"/>
      <c r="AN43" s="341"/>
      <c r="AO43" s="341"/>
      <c r="AP43" s="341"/>
      <c r="AQ43" s="341"/>
      <c r="AR43" s="341"/>
      <c r="AS43" s="341"/>
      <c r="AT43" s="341"/>
      <c r="AU43" s="341"/>
      <c r="AV43" s="341"/>
      <c r="AW43" s="341"/>
      <c r="AX43" s="341"/>
      <c r="AY43" s="341"/>
      <c r="AZ43" s="341"/>
      <c r="BA43" s="341"/>
    </row>
    <row r="44" spans="2:53" ht="15" customHeight="1" x14ac:dyDescent="0.2">
      <c r="B44" s="1331"/>
      <c r="C44" s="1331"/>
      <c r="D44" s="1331"/>
      <c r="E44" s="1331"/>
      <c r="F44" s="1331"/>
      <c r="G44" s="1331"/>
      <c r="H44" s="1331"/>
      <c r="I44" s="1331"/>
      <c r="J44" s="1331"/>
      <c r="K44" s="1331"/>
      <c r="L44" s="1331"/>
      <c r="M44" s="1358"/>
      <c r="N44" s="1358"/>
      <c r="O44" s="1358"/>
      <c r="P44" s="1358"/>
      <c r="Q44" s="1358"/>
      <c r="R44" s="1358"/>
      <c r="S44" s="1358"/>
      <c r="T44" s="1358"/>
      <c r="U44" s="1358"/>
      <c r="V44" s="1358"/>
      <c r="W44" s="1358"/>
      <c r="X44" s="1358"/>
      <c r="Y44" s="1358"/>
      <c r="Z44" s="1358"/>
      <c r="AA44" s="1358"/>
      <c r="AB44" s="1358"/>
      <c r="AC44" s="1358"/>
      <c r="AD44" s="1358"/>
      <c r="AE44" s="1358"/>
      <c r="AF44" s="1358"/>
      <c r="AG44" s="1358"/>
      <c r="AH44" s="1358"/>
      <c r="AI44" s="1358"/>
      <c r="AJ44" s="1358"/>
      <c r="AK44" s="1358"/>
      <c r="AL44" s="1358"/>
      <c r="AN44" s="341"/>
      <c r="AO44" s="341"/>
      <c r="AP44" s="341"/>
      <c r="AQ44" s="341"/>
      <c r="AR44" s="341"/>
      <c r="AS44" s="341"/>
      <c r="AT44" s="341"/>
      <c r="AU44" s="341"/>
      <c r="AV44" s="341"/>
      <c r="AW44" s="341"/>
      <c r="AX44" s="341"/>
      <c r="AY44" s="341"/>
      <c r="AZ44" s="341"/>
      <c r="BA44" s="341"/>
    </row>
    <row r="45" spans="2:53" x14ac:dyDescent="0.2">
      <c r="AN45" s="341"/>
      <c r="AO45" s="341"/>
      <c r="AP45" s="341"/>
      <c r="AQ45" s="341"/>
      <c r="AR45" s="341"/>
      <c r="AS45" s="341"/>
      <c r="AT45" s="341"/>
      <c r="AU45" s="341"/>
      <c r="AV45" s="341"/>
      <c r="AW45" s="341"/>
      <c r="AX45" s="341"/>
      <c r="AY45" s="341"/>
      <c r="AZ45" s="341"/>
      <c r="BA45" s="341"/>
    </row>
    <row r="46" spans="2:53" x14ac:dyDescent="0.2">
      <c r="AN46" s="341"/>
      <c r="AO46" s="341"/>
      <c r="AP46" s="341"/>
      <c r="AQ46" s="341"/>
      <c r="AR46" s="341"/>
      <c r="AS46" s="341"/>
      <c r="AT46" s="341"/>
      <c r="AU46" s="341"/>
      <c r="AV46" s="341"/>
      <c r="AW46" s="341"/>
      <c r="AX46" s="341"/>
      <c r="AY46" s="341"/>
      <c r="AZ46" s="341"/>
      <c r="BA46" s="341"/>
    </row>
    <row r="47" spans="2:53" x14ac:dyDescent="0.2">
      <c r="AN47" s="341"/>
      <c r="AO47" s="341"/>
      <c r="AP47" s="341"/>
      <c r="AQ47" s="341"/>
      <c r="AR47" s="341"/>
      <c r="AS47" s="341"/>
      <c r="AT47" s="341"/>
      <c r="AU47" s="341"/>
      <c r="AV47" s="341"/>
      <c r="AW47" s="341"/>
      <c r="AX47" s="341"/>
      <c r="AY47" s="341"/>
      <c r="AZ47" s="341"/>
      <c r="BA47" s="341"/>
    </row>
    <row r="48" spans="2:53" x14ac:dyDescent="0.2">
      <c r="AN48" s="341"/>
      <c r="AO48" s="341"/>
      <c r="AP48" s="341"/>
      <c r="AQ48" s="341"/>
      <c r="AR48" s="341"/>
      <c r="AS48" s="341"/>
      <c r="AT48" s="341"/>
      <c r="AU48" s="341"/>
      <c r="AV48" s="341"/>
      <c r="AW48" s="341"/>
      <c r="AX48" s="341"/>
      <c r="AY48" s="341"/>
      <c r="AZ48" s="341"/>
      <c r="BA48" s="341"/>
    </row>
    <row r="49" spans="1:53" x14ac:dyDescent="0.2">
      <c r="A49" s="341"/>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row>
    <row r="50" spans="1:53" x14ac:dyDescent="0.2">
      <c r="A50" s="341"/>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row>
    <row r="51" spans="1:53" x14ac:dyDescent="0.2">
      <c r="A51" s="341"/>
      <c r="B51" s="341"/>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row>
    <row r="52" spans="1:53" x14ac:dyDescent="0.2">
      <c r="A52" s="341"/>
      <c r="B52" s="341"/>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row>
    <row r="53" spans="1:53" x14ac:dyDescent="0.2">
      <c r="A53" s="341"/>
      <c r="B53" s="341"/>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341"/>
      <c r="BA53" s="341"/>
    </row>
  </sheetData>
  <mergeCells count="38">
    <mergeCell ref="AO5:AY7"/>
    <mergeCell ref="AO36:AY38"/>
    <mergeCell ref="AO39:AY41"/>
    <mergeCell ref="AO8:AY10"/>
    <mergeCell ref="B39:L40"/>
    <mergeCell ref="M39:V40"/>
    <mergeCell ref="W39:AD40"/>
    <mergeCell ref="AE39:AL40"/>
    <mergeCell ref="B41:L44"/>
    <mergeCell ref="M41:AL44"/>
    <mergeCell ref="B35:L36"/>
    <mergeCell ref="M35:AL36"/>
    <mergeCell ref="B37:L38"/>
    <mergeCell ref="M37:V38"/>
    <mergeCell ref="W37:AD38"/>
    <mergeCell ref="AE37:AL38"/>
    <mergeCell ref="B28:L29"/>
    <mergeCell ref="N28:AL29"/>
    <mergeCell ref="B30:L32"/>
    <mergeCell ref="P31:V31"/>
    <mergeCell ref="B33:L34"/>
    <mergeCell ref="M33:AL34"/>
    <mergeCell ref="B24:L27"/>
    <mergeCell ref="N26:U26"/>
    <mergeCell ref="V26:AI26"/>
    <mergeCell ref="V12:AK12"/>
    <mergeCell ref="V13:W13"/>
    <mergeCell ref="N25:S25"/>
    <mergeCell ref="T25:AL25"/>
    <mergeCell ref="B5:AL6"/>
    <mergeCell ref="B22:L23"/>
    <mergeCell ref="M22:AL23"/>
    <mergeCell ref="B10:K10"/>
    <mergeCell ref="AB13:AC13"/>
    <mergeCell ref="AD13:AJ13"/>
    <mergeCell ref="Y8:AG8"/>
    <mergeCell ref="B9:K9"/>
    <mergeCell ref="X13:Z13"/>
  </mergeCells>
  <phoneticPr fontId="43"/>
  <dataValidations count="1">
    <dataValidation type="list" allowBlank="1" showInputMessage="1" showErrorMessage="1" prompt="リストから選択してください" sqref="M41:AL44" xr:uid="{4324482D-2BC1-4509-AD24-5C74633FD6C4}">
      <formula1>"合　格,不　合　格"</formula1>
    </dataValidation>
  </dataValidations>
  <pageMargins left="0.7" right="0.7" top="0.75" bottom="0.75" header="0.3" footer="0.3"/>
  <pageSetup paperSize="9" scale="9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318DF-B380-4BF5-B1C3-61B7329B6C97}">
  <sheetPr>
    <tabColor indexed="13"/>
    <pageSetUpPr fitToPage="1"/>
  </sheetPr>
  <dimension ref="A1:S35"/>
  <sheetViews>
    <sheetView topLeftCell="A25" workbookViewId="0">
      <selection activeCell="E5" sqref="E5"/>
    </sheetView>
  </sheetViews>
  <sheetFormatPr defaultColWidth="9" defaultRowHeight="13.2" x14ac:dyDescent="0.2"/>
  <cols>
    <col min="1" max="1" width="5.6640625" style="148" customWidth="1"/>
    <col min="2" max="2" width="6.6640625" style="148" customWidth="1"/>
    <col min="3" max="3" width="12.21875" style="148" customWidth="1"/>
    <col min="4" max="4" width="3.88671875" style="148" customWidth="1"/>
    <col min="5" max="5" width="49.88671875" style="148" customWidth="1"/>
    <col min="6" max="7" width="6.6640625" style="148" customWidth="1"/>
    <col min="8" max="8" width="23.77734375" style="148" customWidth="1"/>
    <col min="9" max="9" width="2.44140625" style="148" customWidth="1"/>
    <col min="10" max="16384" width="9" style="148"/>
  </cols>
  <sheetData>
    <row r="1" spans="1:19" x14ac:dyDescent="0.2">
      <c r="A1" s="148" t="s">
        <v>832</v>
      </c>
    </row>
    <row r="2" spans="1:19" ht="26.25" customHeight="1" x14ac:dyDescent="0.2">
      <c r="A2" s="1359" t="s">
        <v>448</v>
      </c>
      <c r="B2" s="1359"/>
      <c r="C2" s="1359"/>
      <c r="D2" s="1359"/>
      <c r="E2" s="1359"/>
      <c r="F2" s="1360"/>
      <c r="G2" s="1361"/>
      <c r="H2" s="264"/>
      <c r="K2" s="379" t="s">
        <v>833</v>
      </c>
    </row>
    <row r="3" spans="1:19" ht="21" customHeight="1" thickBot="1" x14ac:dyDescent="0.25">
      <c r="A3" s="1362" t="s">
        <v>307</v>
      </c>
      <c r="B3" s="1362"/>
      <c r="C3" s="1363" t="s">
        <v>449</v>
      </c>
      <c r="D3" s="1364"/>
      <c r="E3" s="1365"/>
      <c r="F3" s="1362" t="s">
        <v>489</v>
      </c>
      <c r="G3" s="1362"/>
      <c r="H3" s="308"/>
    </row>
    <row r="4" spans="1:19" ht="21" customHeight="1" x14ac:dyDescent="0.2">
      <c r="A4" s="1362" t="s">
        <v>308</v>
      </c>
      <c r="B4" s="1362"/>
      <c r="C4" s="307" t="str">
        <f>IF(ISBLANK('一括記入シート（最初）'!$C$13),"",'一括記入シート（最初）'!$C$13)</f>
        <v>令和　6　年度</v>
      </c>
      <c r="D4" s="1367" t="s">
        <v>593</v>
      </c>
      <c r="E4" s="1368"/>
      <c r="F4" s="1366" t="s">
        <v>490</v>
      </c>
      <c r="G4" s="1366"/>
      <c r="H4" s="309"/>
      <c r="K4" s="1420" t="s">
        <v>486</v>
      </c>
      <c r="L4" s="1421"/>
      <c r="M4" s="1421"/>
      <c r="N4" s="1421"/>
      <c r="O4" s="1421"/>
      <c r="P4" s="1421"/>
      <c r="Q4" s="1421"/>
      <c r="R4" s="1421"/>
      <c r="S4" s="1422"/>
    </row>
    <row r="5" spans="1:19" ht="18.75" customHeight="1" x14ac:dyDescent="0.2">
      <c r="A5" s="1362"/>
      <c r="B5" s="1362"/>
      <c r="C5" s="1369" t="str">
        <f>IF(ISBLANK('一括記入シート（最初）'!$C$24),"",'一括記入シート（最初）'!$C$24)</f>
        <v>上田市〇〇（△△）</v>
      </c>
      <c r="D5" s="1370"/>
      <c r="E5" s="256" t="str">
        <f>IF(ISBLANK('一括記入シート（最初）'!$C$25),"",'一括記入シート（最初）'!$C$25)</f>
        <v>用水路更新工事</v>
      </c>
      <c r="F5" s="1378" t="s">
        <v>491</v>
      </c>
      <c r="G5" s="1379"/>
      <c r="H5" s="154"/>
      <c r="K5" s="1423"/>
      <c r="L5" s="1424"/>
      <c r="M5" s="1424"/>
      <c r="N5" s="1424"/>
      <c r="O5" s="1424"/>
      <c r="P5" s="1424"/>
      <c r="Q5" s="1424"/>
      <c r="R5" s="1424"/>
      <c r="S5" s="1425"/>
    </row>
    <row r="6" spans="1:19" ht="16.5" customHeight="1" x14ac:dyDescent="0.2">
      <c r="A6" s="1380" t="s">
        <v>309</v>
      </c>
      <c r="B6" s="1386" t="s">
        <v>310</v>
      </c>
      <c r="C6" s="1387"/>
      <c r="D6" s="1386" t="s">
        <v>311</v>
      </c>
      <c r="E6" s="1387"/>
      <c r="F6" s="1390" t="s">
        <v>312</v>
      </c>
      <c r="G6" s="1391"/>
      <c r="H6" s="1392" t="s">
        <v>313</v>
      </c>
      <c r="K6" s="1423"/>
      <c r="L6" s="1424"/>
      <c r="M6" s="1424"/>
      <c r="N6" s="1424"/>
      <c r="O6" s="1424"/>
      <c r="P6" s="1424"/>
      <c r="Q6" s="1424"/>
      <c r="R6" s="1424"/>
      <c r="S6" s="1425"/>
    </row>
    <row r="7" spans="1:19" ht="16.5" customHeight="1" x14ac:dyDescent="0.2">
      <c r="A7" s="1381"/>
      <c r="B7" s="1388"/>
      <c r="C7" s="1389"/>
      <c r="D7" s="1388"/>
      <c r="E7" s="1389"/>
      <c r="F7" s="149" t="s">
        <v>314</v>
      </c>
      <c r="G7" s="149" t="s">
        <v>315</v>
      </c>
      <c r="H7" s="1393"/>
      <c r="K7" s="1423"/>
      <c r="L7" s="1424"/>
      <c r="M7" s="1424"/>
      <c r="N7" s="1424"/>
      <c r="O7" s="1424"/>
      <c r="P7" s="1424"/>
      <c r="Q7" s="1424"/>
      <c r="R7" s="1424"/>
      <c r="S7" s="1425"/>
    </row>
    <row r="8" spans="1:19" ht="24.9" customHeight="1" thickBot="1" x14ac:dyDescent="0.25">
      <c r="A8" s="1375" t="s">
        <v>316</v>
      </c>
      <c r="B8" s="1382" t="s">
        <v>317</v>
      </c>
      <c r="C8" s="1383"/>
      <c r="D8" s="1399" t="s">
        <v>318</v>
      </c>
      <c r="E8" s="1400"/>
      <c r="F8" s="1366" t="s">
        <v>319</v>
      </c>
      <c r="G8" s="1366"/>
      <c r="H8" s="1396" t="s">
        <v>454</v>
      </c>
      <c r="K8" s="1426"/>
      <c r="L8" s="1427"/>
      <c r="M8" s="1427"/>
      <c r="N8" s="1427"/>
      <c r="O8" s="1427"/>
      <c r="P8" s="1427"/>
      <c r="Q8" s="1427"/>
      <c r="R8" s="1427"/>
      <c r="S8" s="1428"/>
    </row>
    <row r="9" spans="1:19" ht="30" customHeight="1" x14ac:dyDescent="0.2">
      <c r="A9" s="1376"/>
      <c r="B9" s="1384"/>
      <c r="C9" s="1385"/>
      <c r="D9" s="150"/>
      <c r="E9" s="151" t="s">
        <v>365</v>
      </c>
      <c r="F9" s="1366"/>
      <c r="G9" s="1366"/>
      <c r="H9" s="1397"/>
      <c r="K9" s="1420" t="s">
        <v>487</v>
      </c>
      <c r="L9" s="1421"/>
      <c r="M9" s="1421"/>
      <c r="N9" s="1421"/>
      <c r="O9" s="1421"/>
      <c r="P9" s="1421"/>
      <c r="Q9" s="1421"/>
      <c r="R9" s="1421"/>
      <c r="S9" s="1422"/>
    </row>
    <row r="10" spans="1:19" ht="22.5" customHeight="1" x14ac:dyDescent="0.2">
      <c r="A10" s="1376"/>
      <c r="B10" s="1382" t="s">
        <v>320</v>
      </c>
      <c r="C10" s="1383"/>
      <c r="D10" s="1394" t="s">
        <v>321</v>
      </c>
      <c r="E10" s="1395"/>
      <c r="F10" s="1366" t="s">
        <v>319</v>
      </c>
      <c r="G10" s="1366"/>
      <c r="H10" s="1396" t="s">
        <v>401</v>
      </c>
      <c r="K10" s="1423"/>
      <c r="L10" s="1424"/>
      <c r="M10" s="1424"/>
      <c r="N10" s="1424"/>
      <c r="O10" s="1424"/>
      <c r="P10" s="1424"/>
      <c r="Q10" s="1424"/>
      <c r="R10" s="1424"/>
      <c r="S10" s="1425"/>
    </row>
    <row r="11" spans="1:19" ht="51.75" customHeight="1" x14ac:dyDescent="0.2">
      <c r="A11" s="1376"/>
      <c r="B11" s="1384"/>
      <c r="C11" s="1385"/>
      <c r="D11" s="150"/>
      <c r="E11" s="151" t="s">
        <v>366</v>
      </c>
      <c r="F11" s="1366"/>
      <c r="G11" s="1366"/>
      <c r="H11" s="1397"/>
      <c r="K11" s="1423"/>
      <c r="L11" s="1424"/>
      <c r="M11" s="1424"/>
      <c r="N11" s="1424"/>
      <c r="O11" s="1424"/>
      <c r="P11" s="1424"/>
      <c r="Q11" s="1424"/>
      <c r="R11" s="1424"/>
      <c r="S11" s="1425"/>
    </row>
    <row r="12" spans="1:19" ht="22.5" customHeight="1" x14ac:dyDescent="0.2">
      <c r="A12" s="1376"/>
      <c r="B12" s="1382" t="s">
        <v>322</v>
      </c>
      <c r="C12" s="1383"/>
      <c r="D12" s="1394" t="s">
        <v>323</v>
      </c>
      <c r="E12" s="1395"/>
      <c r="F12" s="1366" t="s">
        <v>319</v>
      </c>
      <c r="G12" s="1366"/>
      <c r="H12" s="1396" t="s">
        <v>396</v>
      </c>
      <c r="K12" s="1423"/>
      <c r="L12" s="1424"/>
      <c r="M12" s="1424"/>
      <c r="N12" s="1424"/>
      <c r="O12" s="1424"/>
      <c r="P12" s="1424"/>
      <c r="Q12" s="1424"/>
      <c r="R12" s="1424"/>
      <c r="S12" s="1425"/>
    </row>
    <row r="13" spans="1:19" ht="30" customHeight="1" thickBot="1" x14ac:dyDescent="0.25">
      <c r="A13" s="1376"/>
      <c r="B13" s="1384"/>
      <c r="C13" s="1385"/>
      <c r="D13" s="152"/>
      <c r="E13" s="153" t="s">
        <v>367</v>
      </c>
      <c r="F13" s="1366"/>
      <c r="G13" s="1366"/>
      <c r="H13" s="1397"/>
      <c r="K13" s="1426"/>
      <c r="L13" s="1427"/>
      <c r="M13" s="1427"/>
      <c r="N13" s="1427"/>
      <c r="O13" s="1427"/>
      <c r="P13" s="1427"/>
      <c r="Q13" s="1427"/>
      <c r="R13" s="1427"/>
      <c r="S13" s="1428"/>
    </row>
    <row r="14" spans="1:19" ht="22.5" customHeight="1" x14ac:dyDescent="0.2">
      <c r="A14" s="1376"/>
      <c r="B14" s="1382" t="s">
        <v>324</v>
      </c>
      <c r="C14" s="1383"/>
      <c r="D14" s="1394" t="s">
        <v>325</v>
      </c>
      <c r="E14" s="1395"/>
      <c r="F14" s="1366" t="s">
        <v>319</v>
      </c>
      <c r="G14" s="1366"/>
      <c r="H14" s="1396" t="s">
        <v>807</v>
      </c>
    </row>
    <row r="15" spans="1:19" x14ac:dyDescent="0.2">
      <c r="A15" s="1376"/>
      <c r="B15" s="1384"/>
      <c r="C15" s="1385"/>
      <c r="D15" s="150"/>
      <c r="E15" s="151" t="s">
        <v>368</v>
      </c>
      <c r="F15" s="1366"/>
      <c r="G15" s="1366"/>
      <c r="H15" s="1397"/>
    </row>
    <row r="16" spans="1:19" ht="41.25" customHeight="1" x14ac:dyDescent="0.2">
      <c r="A16" s="1376"/>
      <c r="B16" s="1371" t="s">
        <v>806</v>
      </c>
      <c r="C16" s="1372"/>
      <c r="D16" s="1373" t="s">
        <v>326</v>
      </c>
      <c r="E16" s="1374"/>
      <c r="F16" s="154" t="s">
        <v>319</v>
      </c>
      <c r="G16" s="154"/>
      <c r="H16" s="161" t="s">
        <v>460</v>
      </c>
    </row>
    <row r="17" spans="1:8" ht="41.25" customHeight="1" x14ac:dyDescent="0.2">
      <c r="A17" s="1377"/>
      <c r="B17" s="1371" t="s">
        <v>327</v>
      </c>
      <c r="C17" s="1372"/>
      <c r="D17" s="1373" t="s">
        <v>328</v>
      </c>
      <c r="E17" s="1374"/>
      <c r="F17" s="154"/>
      <c r="G17" s="154" t="s">
        <v>319</v>
      </c>
      <c r="H17" s="161" t="s">
        <v>461</v>
      </c>
    </row>
    <row r="18" spans="1:8" ht="49.2" customHeight="1" x14ac:dyDescent="0.2">
      <c r="A18" s="1375" t="s">
        <v>329</v>
      </c>
      <c r="B18" s="1371" t="s">
        <v>333</v>
      </c>
      <c r="C18" s="1372"/>
      <c r="D18" s="1373" t="s">
        <v>334</v>
      </c>
      <c r="E18" s="1374"/>
      <c r="F18" s="154"/>
      <c r="G18" s="154" t="s">
        <v>319</v>
      </c>
      <c r="H18" s="162" t="s">
        <v>455</v>
      </c>
    </row>
    <row r="19" spans="1:8" ht="21" customHeight="1" x14ac:dyDescent="0.2">
      <c r="A19" s="1376"/>
      <c r="B19" s="1382" t="s">
        <v>330</v>
      </c>
      <c r="C19" s="1383"/>
      <c r="D19" s="1394" t="s">
        <v>331</v>
      </c>
      <c r="E19" s="1395"/>
      <c r="F19" s="1366"/>
      <c r="G19" s="1366" t="s">
        <v>319</v>
      </c>
      <c r="H19" s="1429" t="s">
        <v>403</v>
      </c>
    </row>
    <row r="20" spans="1:8" ht="16.5" customHeight="1" x14ac:dyDescent="0.2">
      <c r="A20" s="1376"/>
      <c r="B20" s="1405"/>
      <c r="C20" s="1406"/>
      <c r="D20" s="152"/>
      <c r="E20" s="153" t="s">
        <v>332</v>
      </c>
      <c r="F20" s="1398"/>
      <c r="G20" s="1398"/>
      <c r="H20" s="1430"/>
    </row>
    <row r="21" spans="1:8" ht="23.25" customHeight="1" x14ac:dyDescent="0.2">
      <c r="A21" s="1376"/>
      <c r="B21" s="1403" t="s">
        <v>335</v>
      </c>
      <c r="C21" s="1404"/>
      <c r="D21" s="1409" t="s">
        <v>336</v>
      </c>
      <c r="E21" s="1410"/>
      <c r="F21" s="230"/>
      <c r="G21" s="230" t="s">
        <v>319</v>
      </c>
      <c r="H21" s="234" t="s">
        <v>396</v>
      </c>
    </row>
    <row r="22" spans="1:8" ht="30" customHeight="1" x14ac:dyDescent="0.2">
      <c r="A22" s="1376"/>
      <c r="B22" s="1403" t="s">
        <v>337</v>
      </c>
      <c r="C22" s="1404"/>
      <c r="D22" s="1401" t="s">
        <v>338</v>
      </c>
      <c r="E22" s="1402"/>
      <c r="F22" s="230"/>
      <c r="G22" s="230" t="s">
        <v>319</v>
      </c>
      <c r="H22" s="234" t="s">
        <v>396</v>
      </c>
    </row>
    <row r="23" spans="1:8" ht="30" customHeight="1" x14ac:dyDescent="0.2">
      <c r="A23" s="1376"/>
      <c r="B23" s="1403" t="s">
        <v>339</v>
      </c>
      <c r="C23" s="1404"/>
      <c r="D23" s="1409" t="s">
        <v>340</v>
      </c>
      <c r="E23" s="1410"/>
      <c r="F23" s="230"/>
      <c r="G23" s="230" t="s">
        <v>319</v>
      </c>
      <c r="H23" s="234" t="s">
        <v>396</v>
      </c>
    </row>
    <row r="24" spans="1:8" ht="29.25" customHeight="1" x14ac:dyDescent="0.2">
      <c r="A24" s="1377"/>
      <c r="B24" s="1407" t="s">
        <v>341</v>
      </c>
      <c r="C24" s="1408"/>
      <c r="D24" s="1407" t="s">
        <v>342</v>
      </c>
      <c r="E24" s="1408"/>
      <c r="F24" s="232"/>
      <c r="G24" s="232" t="s">
        <v>319</v>
      </c>
      <c r="H24" s="233" t="s">
        <v>396</v>
      </c>
    </row>
    <row r="25" spans="1:8" ht="49.95" customHeight="1" x14ac:dyDescent="0.2">
      <c r="A25" s="1375" t="s">
        <v>397</v>
      </c>
      <c r="B25" s="1382" t="s">
        <v>809</v>
      </c>
      <c r="C25" s="1383"/>
      <c r="D25" s="1411" t="s">
        <v>808</v>
      </c>
      <c r="E25" s="879"/>
      <c r="F25" s="154" t="s">
        <v>319</v>
      </c>
      <c r="G25" s="232" t="s">
        <v>319</v>
      </c>
      <c r="H25" s="162" t="s">
        <v>456</v>
      </c>
    </row>
    <row r="26" spans="1:8" ht="41.25" customHeight="1" x14ac:dyDescent="0.2">
      <c r="A26" s="1377"/>
      <c r="B26" s="1384"/>
      <c r="C26" s="1385"/>
      <c r="D26" s="1412" t="s">
        <v>398</v>
      </c>
      <c r="E26" s="1374"/>
      <c r="F26" s="154" t="s">
        <v>319</v>
      </c>
      <c r="G26" s="155"/>
      <c r="H26" s="162" t="s">
        <v>459</v>
      </c>
    </row>
    <row r="27" spans="1:8" ht="39" customHeight="1" x14ac:dyDescent="0.2">
      <c r="A27" s="1375" t="s">
        <v>343</v>
      </c>
      <c r="B27" s="1413" t="s">
        <v>344</v>
      </c>
      <c r="C27" s="1414"/>
      <c r="D27" s="1415" t="s">
        <v>345</v>
      </c>
      <c r="E27" s="1416"/>
      <c r="F27" s="228"/>
      <c r="G27" s="228" t="s">
        <v>319</v>
      </c>
      <c r="H27" s="229" t="s">
        <v>404</v>
      </c>
    </row>
    <row r="28" spans="1:8" ht="39" customHeight="1" x14ac:dyDescent="0.2">
      <c r="A28" s="1376"/>
      <c r="B28" s="1403" t="s">
        <v>346</v>
      </c>
      <c r="C28" s="1404"/>
      <c r="D28" s="1401" t="s">
        <v>347</v>
      </c>
      <c r="E28" s="1402"/>
      <c r="F28" s="230"/>
      <c r="G28" s="230" t="s">
        <v>319</v>
      </c>
      <c r="H28" s="231" t="s">
        <v>396</v>
      </c>
    </row>
    <row r="29" spans="1:8" ht="39" customHeight="1" x14ac:dyDescent="0.2">
      <c r="A29" s="1376"/>
      <c r="B29" s="1403" t="s">
        <v>348</v>
      </c>
      <c r="C29" s="1404"/>
      <c r="D29" s="1401" t="s">
        <v>349</v>
      </c>
      <c r="E29" s="1402"/>
      <c r="F29" s="230"/>
      <c r="G29" s="230" t="s">
        <v>319</v>
      </c>
      <c r="H29" s="231" t="s">
        <v>396</v>
      </c>
    </row>
    <row r="30" spans="1:8" ht="39" customHeight="1" x14ac:dyDescent="0.2">
      <c r="A30" s="1376"/>
      <c r="B30" s="1407" t="s">
        <v>350</v>
      </c>
      <c r="C30" s="1408"/>
      <c r="D30" s="1417" t="s">
        <v>351</v>
      </c>
      <c r="E30" s="1418"/>
      <c r="F30" s="232"/>
      <c r="G30" s="232" t="s">
        <v>319</v>
      </c>
      <c r="H30" s="233" t="s">
        <v>457</v>
      </c>
    </row>
    <row r="31" spans="1:8" ht="39" customHeight="1" x14ac:dyDescent="0.2">
      <c r="A31" s="1376"/>
      <c r="B31" s="1407" t="s">
        <v>463</v>
      </c>
      <c r="C31" s="1408"/>
      <c r="D31" s="150"/>
      <c r="E31" s="260" t="s">
        <v>462</v>
      </c>
      <c r="F31" s="261"/>
      <c r="G31" s="232" t="s">
        <v>319</v>
      </c>
      <c r="H31" s="233" t="s">
        <v>464</v>
      </c>
    </row>
    <row r="32" spans="1:8" ht="39" customHeight="1" x14ac:dyDescent="0.2">
      <c r="A32" s="1376"/>
      <c r="B32" s="1371" t="s">
        <v>352</v>
      </c>
      <c r="C32" s="1372"/>
      <c r="D32" s="1412" t="s">
        <v>353</v>
      </c>
      <c r="E32" s="1419"/>
      <c r="F32" s="154" t="s">
        <v>319</v>
      </c>
      <c r="G32" s="154"/>
      <c r="H32" s="162" t="s">
        <v>396</v>
      </c>
    </row>
    <row r="33" spans="1:8" ht="41.25" customHeight="1" x14ac:dyDescent="0.2">
      <c r="A33" s="1377"/>
      <c r="B33" s="1371" t="s">
        <v>354</v>
      </c>
      <c r="C33" s="1372"/>
      <c r="D33" s="1412" t="s">
        <v>369</v>
      </c>
      <c r="E33" s="1419"/>
      <c r="F33" s="154" t="s">
        <v>319</v>
      </c>
      <c r="G33" s="154"/>
      <c r="H33" s="162" t="s">
        <v>402</v>
      </c>
    </row>
    <row r="34" spans="1:8" ht="39.6" customHeight="1" x14ac:dyDescent="0.2">
      <c r="A34" s="1375" t="s">
        <v>465</v>
      </c>
      <c r="B34" s="1371" t="s">
        <v>355</v>
      </c>
      <c r="C34" s="1372"/>
      <c r="D34" s="1373" t="s">
        <v>356</v>
      </c>
      <c r="E34" s="1374"/>
      <c r="F34" s="154"/>
      <c r="G34" s="154" t="s">
        <v>319</v>
      </c>
      <c r="H34" s="162" t="s">
        <v>396</v>
      </c>
    </row>
    <row r="35" spans="1:8" ht="39.6" customHeight="1" x14ac:dyDescent="0.2">
      <c r="A35" s="1377"/>
      <c r="B35" s="1371" t="s">
        <v>458</v>
      </c>
      <c r="C35" s="1372"/>
      <c r="D35" s="1373" t="s">
        <v>497</v>
      </c>
      <c r="E35" s="1374"/>
      <c r="F35" s="154" t="s">
        <v>319</v>
      </c>
      <c r="G35" s="155"/>
      <c r="H35" s="162" t="s">
        <v>402</v>
      </c>
    </row>
  </sheetData>
  <mergeCells count="81">
    <mergeCell ref="K4:S8"/>
    <mergeCell ref="K9:S13"/>
    <mergeCell ref="B29:C29"/>
    <mergeCell ref="H19:H20"/>
    <mergeCell ref="B18:C18"/>
    <mergeCell ref="D18:E18"/>
    <mergeCell ref="B21:C21"/>
    <mergeCell ref="D21:E21"/>
    <mergeCell ref="B23:C23"/>
    <mergeCell ref="D19:E19"/>
    <mergeCell ref="F12:F13"/>
    <mergeCell ref="D22:E22"/>
    <mergeCell ref="G12:G13"/>
    <mergeCell ref="H12:H13"/>
    <mergeCell ref="B27:C27"/>
    <mergeCell ref="D27:E27"/>
    <mergeCell ref="A34:A35"/>
    <mergeCell ref="A27:A33"/>
    <mergeCell ref="B30:C30"/>
    <mergeCell ref="D30:E30"/>
    <mergeCell ref="B31:C31"/>
    <mergeCell ref="B34:C34"/>
    <mergeCell ref="D34:E34"/>
    <mergeCell ref="B32:C32"/>
    <mergeCell ref="D32:E32"/>
    <mergeCell ref="B33:C33"/>
    <mergeCell ref="D33:E33"/>
    <mergeCell ref="D12:E12"/>
    <mergeCell ref="D23:E23"/>
    <mergeCell ref="B22:C22"/>
    <mergeCell ref="A25:A26"/>
    <mergeCell ref="B25:C26"/>
    <mergeCell ref="D25:E25"/>
    <mergeCell ref="D26:E26"/>
    <mergeCell ref="F14:F15"/>
    <mergeCell ref="G14:G15"/>
    <mergeCell ref="H14:H15"/>
    <mergeCell ref="A8:A17"/>
    <mergeCell ref="D29:E29"/>
    <mergeCell ref="G19:G20"/>
    <mergeCell ref="B16:C16"/>
    <mergeCell ref="D16:E16"/>
    <mergeCell ref="B17:C17"/>
    <mergeCell ref="D17:E17"/>
    <mergeCell ref="B28:C28"/>
    <mergeCell ref="D28:E28"/>
    <mergeCell ref="B19:C20"/>
    <mergeCell ref="B24:C24"/>
    <mergeCell ref="D24:E24"/>
    <mergeCell ref="B12:C13"/>
    <mergeCell ref="H6:H7"/>
    <mergeCell ref="B10:C11"/>
    <mergeCell ref="D10:E10"/>
    <mergeCell ref="F10:F11"/>
    <mergeCell ref="G10:G11"/>
    <mergeCell ref="H10:H11"/>
    <mergeCell ref="D8:E8"/>
    <mergeCell ref="F8:F9"/>
    <mergeCell ref="G8:G9"/>
    <mergeCell ref="H8:H9"/>
    <mergeCell ref="A4:B5"/>
    <mergeCell ref="F4:G4"/>
    <mergeCell ref="D4:E4"/>
    <mergeCell ref="C5:D5"/>
    <mergeCell ref="B35:C35"/>
    <mergeCell ref="D35:E35"/>
    <mergeCell ref="A18:A24"/>
    <mergeCell ref="F5:G5"/>
    <mergeCell ref="A6:A7"/>
    <mergeCell ref="B8:C9"/>
    <mergeCell ref="B6:C7"/>
    <mergeCell ref="D6:E7"/>
    <mergeCell ref="F6:G6"/>
    <mergeCell ref="F19:F20"/>
    <mergeCell ref="B14:C15"/>
    <mergeCell ref="D14:E14"/>
    <mergeCell ref="A2:E2"/>
    <mergeCell ref="F2:G2"/>
    <mergeCell ref="A3:B3"/>
    <mergeCell ref="C3:E3"/>
    <mergeCell ref="F3:G3"/>
  </mergeCells>
  <phoneticPr fontId="43"/>
  <pageMargins left="0.99" right="0.31496062992125984" top="0.55118110236220474" bottom="0.35433070866141736" header="0.31496062992125984" footer="0.31496062992125984"/>
  <pageSetup paperSize="9" scale="7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C1AC-6BA5-4ECC-89D5-19CF22CC75D5}">
  <sheetPr>
    <tabColor theme="3" tint="0.79998168889431442"/>
  </sheetPr>
  <dimension ref="B1:P33"/>
  <sheetViews>
    <sheetView view="pageLayout" topLeftCell="A4" zoomScaleNormal="100" workbookViewId="0">
      <selection activeCell="M28" sqref="M28"/>
    </sheetView>
  </sheetViews>
  <sheetFormatPr defaultRowHeight="13.2" x14ac:dyDescent="0.2"/>
  <cols>
    <col min="1" max="1" width="7.109375" customWidth="1"/>
    <col min="2" max="2" width="2.33203125" customWidth="1"/>
    <col min="3" max="3" width="7.109375" customWidth="1"/>
    <col min="4" max="16" width="8.88671875" customWidth="1"/>
  </cols>
  <sheetData>
    <row r="1" spans="2:16" ht="15.75" customHeight="1" x14ac:dyDescent="0.2">
      <c r="B1" s="420"/>
      <c r="C1" s="400"/>
      <c r="D1" s="400"/>
      <c r="E1" s="400"/>
      <c r="F1" s="400"/>
      <c r="G1" s="400"/>
      <c r="H1" s="400"/>
      <c r="I1" s="400"/>
      <c r="J1" s="400"/>
      <c r="K1" s="400"/>
      <c r="L1" s="400"/>
      <c r="M1" s="400"/>
      <c r="N1" s="400"/>
      <c r="O1" s="400"/>
      <c r="P1" s="401"/>
    </row>
    <row r="2" spans="2:16" ht="15.75" customHeight="1" x14ac:dyDescent="0.2">
      <c r="B2" s="405"/>
      <c r="P2" s="403"/>
    </row>
    <row r="3" spans="2:16" ht="15.75" customHeight="1" x14ac:dyDescent="0.2">
      <c r="B3" s="405"/>
      <c r="C3" s="1044" t="str">
        <f>IF(ISBLANK('一括記入シート（最初）'!C13),"令和○○年度",'一括記入シート（最初）'!C13)</f>
        <v>令和　6　年度</v>
      </c>
      <c r="D3" s="1044"/>
      <c r="E3" s="1044"/>
      <c r="F3" s="1044"/>
      <c r="G3" s="1044"/>
      <c r="H3" s="1044"/>
      <c r="I3" s="1044"/>
      <c r="J3" s="1044"/>
      <c r="K3" s="1044"/>
      <c r="L3" s="1044"/>
      <c r="P3" s="403"/>
    </row>
    <row r="4" spans="2:16" ht="15.75" customHeight="1" x14ac:dyDescent="0.2">
      <c r="B4" s="405"/>
      <c r="P4" s="403"/>
    </row>
    <row r="5" spans="2:16" ht="15.75" customHeight="1" x14ac:dyDescent="0.2">
      <c r="B5" s="405"/>
      <c r="C5" s="1431" t="s">
        <v>940</v>
      </c>
      <c r="D5" s="1431"/>
      <c r="E5" s="1431"/>
      <c r="F5" s="1431"/>
      <c r="G5" s="1431"/>
      <c r="H5" s="1431"/>
      <c r="I5" s="1431"/>
      <c r="J5" s="1431"/>
      <c r="K5" s="1431"/>
      <c r="L5" s="1431"/>
      <c r="P5" s="403"/>
    </row>
    <row r="6" spans="2:16" ht="15.75" customHeight="1" x14ac:dyDescent="0.2">
      <c r="B6" s="405"/>
      <c r="P6" s="403"/>
    </row>
    <row r="7" spans="2:16" ht="15.75" customHeight="1" x14ac:dyDescent="0.2">
      <c r="B7" s="405"/>
      <c r="C7" s="1044" t="str">
        <f>IF(ISBLANK('一括記入シート（最初）'!E14),"令和○○年度",'一括記入シート（最初）'!E14)</f>
        <v>〇〇水土里会</v>
      </c>
      <c r="D7" s="1044"/>
      <c r="E7" s="1044"/>
      <c r="F7" s="1044"/>
      <c r="G7" s="1044" t="str">
        <f>IF(ISBLANK('一括記入シート（最初）'!C25),"令和○○年度",'一括記入シート（最初）'!C25)</f>
        <v>用水路更新工事</v>
      </c>
      <c r="H7" s="1044"/>
      <c r="I7" s="1044"/>
      <c r="J7" s="1044"/>
      <c r="K7" s="1044"/>
      <c r="L7" s="1044"/>
      <c r="P7" s="403"/>
    </row>
    <row r="8" spans="2:16" ht="15.75" customHeight="1" x14ac:dyDescent="0.2">
      <c r="B8" s="405"/>
      <c r="P8" s="403"/>
    </row>
    <row r="9" spans="2:16" ht="15.75" customHeight="1" x14ac:dyDescent="0.2">
      <c r="B9" s="405"/>
      <c r="C9" s="1044" t="s">
        <v>937</v>
      </c>
      <c r="D9" s="1044"/>
      <c r="E9" s="1044"/>
      <c r="F9" s="1044"/>
      <c r="P9" s="403"/>
    </row>
    <row r="10" spans="2:16" ht="15.75" customHeight="1" x14ac:dyDescent="0.2">
      <c r="B10" s="405"/>
      <c r="P10" s="403"/>
    </row>
    <row r="11" spans="2:16" ht="15.75" customHeight="1" x14ac:dyDescent="0.2">
      <c r="B11" s="405"/>
      <c r="C11" s="23" t="s">
        <v>924</v>
      </c>
      <c r="D11" s="1044" t="str">
        <f>IF(ISBLANK('一括記入シート（最初）'!C24),"○○市○○　○○地区",'一括記入シート（最初）'!C24)</f>
        <v>上田市〇〇（△△）</v>
      </c>
      <c r="E11" s="1044"/>
      <c r="F11" s="1044"/>
      <c r="G11" s="1044"/>
      <c r="P11" s="403"/>
    </row>
    <row r="12" spans="2:16" ht="15.75" customHeight="1" x14ac:dyDescent="0.2">
      <c r="B12" s="405"/>
      <c r="P12" s="403"/>
    </row>
    <row r="13" spans="2:16" ht="15.75" customHeight="1" x14ac:dyDescent="0.2">
      <c r="B13" s="405"/>
      <c r="C13" s="23" t="s">
        <v>93</v>
      </c>
      <c r="D13" s="1045" t="str">
        <f>IF(ISBLANK('一括記入シート（最初）'!C14),"○○○○○○○",'一括記入シート（最初）'!C14)</f>
        <v>上田市多面的機能広域協定運営委員会</v>
      </c>
      <c r="E13" s="1045"/>
      <c r="F13" s="1045"/>
      <c r="G13" s="1045"/>
      <c r="P13" s="403"/>
    </row>
    <row r="14" spans="2:16" ht="15.75" customHeight="1" x14ac:dyDescent="0.2">
      <c r="B14" s="405"/>
      <c r="P14" s="403"/>
    </row>
    <row r="15" spans="2:16" ht="15.75" customHeight="1" x14ac:dyDescent="0.2">
      <c r="B15" s="405"/>
      <c r="P15" s="403"/>
    </row>
    <row r="16" spans="2:16" ht="15.75" customHeight="1" thickBot="1" x14ac:dyDescent="0.25">
      <c r="B16" s="424"/>
      <c r="P16" s="403"/>
    </row>
    <row r="17" spans="2:16" ht="15.75" customHeight="1" x14ac:dyDescent="0.2">
      <c r="B17" s="405"/>
      <c r="C17" s="400"/>
      <c r="D17" s="400"/>
      <c r="E17" s="400"/>
      <c r="F17" s="400"/>
      <c r="G17" s="400"/>
      <c r="H17" s="400"/>
      <c r="I17" s="400"/>
      <c r="J17" s="400"/>
      <c r="K17" s="400"/>
      <c r="L17" s="400"/>
      <c r="M17" s="400"/>
      <c r="N17" s="400"/>
      <c r="O17" s="400"/>
      <c r="P17" s="401"/>
    </row>
    <row r="18" spans="2:16" ht="15.75" customHeight="1" x14ac:dyDescent="0.2">
      <c r="B18" s="405"/>
      <c r="P18" s="403"/>
    </row>
    <row r="19" spans="2:16" ht="15.75" customHeight="1" x14ac:dyDescent="0.2">
      <c r="B19" s="405"/>
      <c r="C19" t="s">
        <v>938</v>
      </c>
      <c r="K19" s="421" t="s">
        <v>926</v>
      </c>
      <c r="L19" s="421" t="s">
        <v>927</v>
      </c>
      <c r="M19" s="421" t="s">
        <v>106</v>
      </c>
      <c r="N19" s="421" t="s">
        <v>928</v>
      </c>
      <c r="O19" s="421" t="s">
        <v>103</v>
      </c>
      <c r="P19" s="403"/>
    </row>
    <row r="20" spans="2:16" ht="15.75" customHeight="1" x14ac:dyDescent="0.2">
      <c r="B20" s="405"/>
      <c r="K20" s="959"/>
      <c r="L20" s="959"/>
      <c r="M20" s="959"/>
      <c r="N20" s="959"/>
      <c r="O20" s="959"/>
      <c r="P20" s="403"/>
    </row>
    <row r="21" spans="2:16" ht="15.75" customHeight="1" x14ac:dyDescent="0.2">
      <c r="B21" s="405"/>
      <c r="C21" s="1042" t="str">
        <f>IF(ISBLANK('一括記入シート（最初）'!C108),"",'一括記入シート（最初）'!C108)</f>
        <v/>
      </c>
      <c r="D21" s="1043"/>
      <c r="E21" s="1043"/>
      <c r="F21" s="1043"/>
      <c r="G21" s="1043"/>
      <c r="H21" s="1043"/>
      <c r="I21" s="1043"/>
      <c r="K21" s="959"/>
      <c r="L21" s="959"/>
      <c r="M21" s="959"/>
      <c r="N21" s="959"/>
      <c r="O21" s="959"/>
      <c r="P21" s="403"/>
    </row>
    <row r="22" spans="2:16" ht="15.75" customHeight="1" x14ac:dyDescent="0.2">
      <c r="B22" s="405"/>
      <c r="C22" s="1042" t="str">
        <f>IF(ISBLANK('一括記入シート（最初）'!C109),"",'一括記入シート（最初）'!C109)</f>
        <v/>
      </c>
      <c r="D22" s="1043"/>
      <c r="E22" s="1043"/>
      <c r="F22" s="1043"/>
      <c r="G22" s="1043"/>
      <c r="H22" s="1043"/>
      <c r="I22" s="1043"/>
      <c r="K22" s="959"/>
      <c r="L22" s="959"/>
      <c r="M22" s="959"/>
      <c r="N22" s="959"/>
      <c r="O22" s="959"/>
      <c r="P22" s="403"/>
    </row>
    <row r="23" spans="2:16" ht="15.75" customHeight="1" x14ac:dyDescent="0.2">
      <c r="B23" s="405"/>
      <c r="C23" s="1042" t="str">
        <f>IF(ISBLANK('一括記入シート（最初）'!C110),"",'一括記入シート（最初）'!C110)</f>
        <v/>
      </c>
      <c r="D23" s="1043"/>
      <c r="E23" s="1043"/>
      <c r="F23" s="1043"/>
      <c r="G23" s="1043"/>
      <c r="H23" s="1043"/>
      <c r="I23" s="1043"/>
      <c r="K23" s="959"/>
      <c r="L23" s="959"/>
      <c r="M23" s="959"/>
      <c r="N23" s="959"/>
      <c r="O23" s="959"/>
      <c r="P23" s="403"/>
    </row>
    <row r="24" spans="2:16" ht="15.75" customHeight="1" x14ac:dyDescent="0.2">
      <c r="B24" s="405"/>
      <c r="C24" s="1042" t="str">
        <f>IF(ISBLANK('一括記入シート（最初）'!C111),"",'一括記入シート（最初）'!C111)</f>
        <v/>
      </c>
      <c r="D24" s="1043"/>
      <c r="E24" s="1043"/>
      <c r="F24" s="1043"/>
      <c r="G24" s="1043"/>
      <c r="H24" s="1043"/>
      <c r="I24" s="1043"/>
      <c r="K24" t="s">
        <v>929</v>
      </c>
      <c r="P24" s="403"/>
    </row>
    <row r="25" spans="2:16" ht="15.75" customHeight="1" x14ac:dyDescent="0.2">
      <c r="B25" s="405"/>
      <c r="C25" s="1042" t="str">
        <f>IF(ISBLANK('一括記入シート（最初）'!C112),"",'一括記入シート（最初）'!C112)</f>
        <v/>
      </c>
      <c r="D25" s="1043"/>
      <c r="E25" s="1043"/>
      <c r="F25" s="1043"/>
      <c r="G25" s="1043"/>
      <c r="H25" s="1043"/>
      <c r="I25" s="1043"/>
      <c r="K25" s="1041" t="s">
        <v>930</v>
      </c>
      <c r="L25" s="1041"/>
      <c r="M25" s="422">
        <v>40</v>
      </c>
      <c r="N25" s="423"/>
      <c r="O25" s="423"/>
      <c r="P25" s="403"/>
    </row>
    <row r="26" spans="2:16" ht="15.75" customHeight="1" x14ac:dyDescent="0.2">
      <c r="B26" s="405"/>
      <c r="C26" s="1042" t="str">
        <f>IF(ISBLANK('一括記入シート（最初）'!C113),"",'一括記入シート（最初）'!C113)</f>
        <v/>
      </c>
      <c r="D26" s="1043"/>
      <c r="E26" s="1043"/>
      <c r="F26" s="1043"/>
      <c r="G26" s="1043"/>
      <c r="H26" s="1043"/>
      <c r="I26" s="1043"/>
      <c r="K26" s="1041" t="s">
        <v>932</v>
      </c>
      <c r="L26" s="1041"/>
      <c r="M26" s="119" t="str">
        <f>IF(ISBLANK('一括記入シート（最初）'!C26),"○○工事",'一括記入シート（最初）'!C26)</f>
        <v>水路</v>
      </c>
      <c r="N26" s="423"/>
      <c r="O26" s="423"/>
      <c r="P26" s="403"/>
    </row>
    <row r="27" spans="2:16" ht="15.75" customHeight="1" x14ac:dyDescent="0.2">
      <c r="B27" s="405"/>
      <c r="C27" s="1042" t="str">
        <f>IF(ISBLANK('一括記入シート（最初）'!C114),"",'一括記入シート（最初）'!C114)</f>
        <v/>
      </c>
      <c r="D27" s="1043"/>
      <c r="E27" s="1043"/>
      <c r="F27" s="1043"/>
      <c r="G27" s="1043"/>
      <c r="H27" s="1043"/>
      <c r="I27" s="1043"/>
      <c r="K27" s="1041" t="s">
        <v>933</v>
      </c>
      <c r="L27" s="1041"/>
      <c r="M27" s="6" t="s">
        <v>934</v>
      </c>
      <c r="N27" s="423"/>
      <c r="O27" s="423"/>
      <c r="P27" s="403"/>
    </row>
    <row r="28" spans="2:16" ht="15.75" customHeight="1" x14ac:dyDescent="0.2">
      <c r="B28" s="405"/>
      <c r="C28" s="1042" t="str">
        <f>IF(ISBLANK('一括記入シート（最初）'!C115),"",'一括記入シート（最初）'!C115)</f>
        <v/>
      </c>
      <c r="D28" s="1043"/>
      <c r="E28" s="1043"/>
      <c r="F28" s="1043"/>
      <c r="G28" s="1043"/>
      <c r="H28" s="1043"/>
      <c r="I28" s="1043"/>
      <c r="K28" s="1041" t="s">
        <v>935</v>
      </c>
      <c r="L28" s="1041"/>
      <c r="M28" s="6" t="s">
        <v>936</v>
      </c>
      <c r="N28" s="423"/>
      <c r="O28" s="423"/>
      <c r="P28" s="403"/>
    </row>
    <row r="29" spans="2:16" ht="15.75" customHeight="1" x14ac:dyDescent="0.2">
      <c r="B29" s="405"/>
      <c r="C29" s="1042" t="str">
        <f>IF(ISBLANK('一括記入シート（最初）'!C116),"",'一括記入シート（最初）'!C116)</f>
        <v/>
      </c>
      <c r="D29" s="1043"/>
      <c r="E29" s="1043"/>
      <c r="F29" s="1043"/>
      <c r="G29" s="1043"/>
      <c r="H29" s="1043"/>
      <c r="I29" s="1043"/>
      <c r="K29" s="423"/>
      <c r="L29" s="423"/>
      <c r="M29" s="423"/>
      <c r="N29" s="423"/>
      <c r="O29" s="423"/>
      <c r="P29" s="403"/>
    </row>
    <row r="30" spans="2:16" ht="15.75" customHeight="1" x14ac:dyDescent="0.2">
      <c r="B30" s="405"/>
      <c r="C30" s="1042" t="str">
        <f>IF(ISBLANK('一括記入シート（最初）'!C117),"",'一括記入シート（最初）'!C117)</f>
        <v/>
      </c>
      <c r="D30" s="1043"/>
      <c r="E30" s="1043"/>
      <c r="F30" s="1043"/>
      <c r="G30" s="1043"/>
      <c r="H30" s="1043"/>
      <c r="I30" s="1043"/>
      <c r="K30" s="423"/>
      <c r="L30" s="423"/>
      <c r="M30" s="423"/>
      <c r="N30" s="423"/>
      <c r="O30" s="423"/>
      <c r="P30" s="403"/>
    </row>
    <row r="31" spans="2:16" ht="15.75" customHeight="1" x14ac:dyDescent="0.2">
      <c r="B31" s="405"/>
      <c r="C31" s="1042"/>
      <c r="D31" s="1043"/>
      <c r="E31" s="1043"/>
      <c r="F31" s="1043"/>
      <c r="G31" s="1043"/>
      <c r="H31" s="1043"/>
      <c r="I31" s="1043"/>
      <c r="K31" s="423"/>
      <c r="L31" s="423"/>
      <c r="M31" s="423"/>
      <c r="N31" s="423"/>
      <c r="O31" s="423"/>
      <c r="P31" s="403"/>
    </row>
    <row r="32" spans="2:16" ht="15.75" customHeight="1" x14ac:dyDescent="0.2">
      <c r="B32" s="405"/>
      <c r="C32" s="1042"/>
      <c r="D32" s="1043"/>
      <c r="E32" s="1043"/>
      <c r="F32" s="1043"/>
      <c r="G32" s="1043"/>
      <c r="H32" s="1043"/>
      <c r="I32" s="1043"/>
      <c r="K32" s="423"/>
      <c r="L32" s="423"/>
      <c r="M32" s="423"/>
      <c r="N32" s="423"/>
      <c r="O32" s="423"/>
      <c r="P32" s="403"/>
    </row>
    <row r="33" spans="2:16" ht="15.75" customHeight="1" thickBot="1" x14ac:dyDescent="0.25">
      <c r="B33" s="424"/>
      <c r="C33" s="425"/>
      <c r="D33" s="425"/>
      <c r="E33" s="425"/>
      <c r="F33" s="425"/>
      <c r="G33" s="425"/>
      <c r="H33" s="425"/>
      <c r="I33" s="425"/>
      <c r="J33" s="425"/>
      <c r="K33" s="425"/>
      <c r="L33" s="425"/>
      <c r="M33" s="425"/>
      <c r="N33" s="425"/>
      <c r="O33" s="425"/>
      <c r="P33" s="426"/>
    </row>
  </sheetData>
  <mergeCells count="28">
    <mergeCell ref="C3:L3"/>
    <mergeCell ref="C5:L5"/>
    <mergeCell ref="C7:F7"/>
    <mergeCell ref="G7:L7"/>
    <mergeCell ref="C9:F9"/>
    <mergeCell ref="D11:G11"/>
    <mergeCell ref="D13:G13"/>
    <mergeCell ref="K20:K23"/>
    <mergeCell ref="L20:L23"/>
    <mergeCell ref="M20:M23"/>
    <mergeCell ref="N20:N23"/>
    <mergeCell ref="O20:O23"/>
    <mergeCell ref="C21:I21"/>
    <mergeCell ref="C22:I22"/>
    <mergeCell ref="C23:I23"/>
    <mergeCell ref="C24:I24"/>
    <mergeCell ref="C25:I25"/>
    <mergeCell ref="K25:L25"/>
    <mergeCell ref="C26:I26"/>
    <mergeCell ref="K26:L26"/>
    <mergeCell ref="C30:I30"/>
    <mergeCell ref="C31:I31"/>
    <mergeCell ref="C32:I32"/>
    <mergeCell ref="C27:I27"/>
    <mergeCell ref="K27:L27"/>
    <mergeCell ref="C28:I28"/>
    <mergeCell ref="K28:L28"/>
    <mergeCell ref="C29:I29"/>
  </mergeCells>
  <phoneticPr fontId="43"/>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AE3CC-B879-4010-A950-FAEE5744B998}">
  <sheetPr>
    <tabColor theme="3" tint="0.79998168889431442"/>
  </sheetPr>
  <dimension ref="A1:BE60"/>
  <sheetViews>
    <sheetView workbookViewId="0">
      <selection activeCell="D5" sqref="D5:I8"/>
    </sheetView>
  </sheetViews>
  <sheetFormatPr defaultRowHeight="13.2" x14ac:dyDescent="0.2"/>
  <cols>
    <col min="1" max="34" width="2.6640625" customWidth="1"/>
    <col min="35" max="38" width="2.6640625" style="52" customWidth="1"/>
    <col min="39" max="57" width="9" style="52" bestFit="1" customWidth="1"/>
  </cols>
  <sheetData>
    <row r="1" spans="1:42" ht="14.25" customHeight="1" x14ac:dyDescent="0.2">
      <c r="A1" s="651" t="s">
        <v>280</v>
      </c>
      <c r="B1" s="651"/>
      <c r="C1" s="651"/>
      <c r="D1" s="915" t="str">
        <f>IF('一括記入シート（最初）'!B21="○","設計書審査表　兼　発注先業者等確認表",IF('一括記入シート（最初）'!B22="○","見積書審査表　兼　見積業者等確認表","設計書審査表　兼　発注先業者等確認表"))</f>
        <v>設計書審査表　兼　発注先業者等確認表</v>
      </c>
      <c r="E1" s="915"/>
      <c r="F1" s="915"/>
      <c r="G1" s="915"/>
      <c r="H1" s="915"/>
      <c r="I1" s="915"/>
      <c r="J1" s="915"/>
      <c r="K1" s="915"/>
      <c r="L1" s="915"/>
      <c r="M1" s="915"/>
      <c r="N1" s="915"/>
      <c r="O1" s="915"/>
      <c r="P1" s="915"/>
      <c r="Q1" s="915"/>
      <c r="R1" s="915"/>
      <c r="S1" s="915"/>
      <c r="T1" s="915"/>
      <c r="U1" s="915"/>
      <c r="V1" s="915"/>
      <c r="W1" s="915"/>
      <c r="X1" s="915"/>
      <c r="Y1" s="915"/>
      <c r="Z1" s="915"/>
      <c r="AA1" s="915"/>
      <c r="AB1" s="915"/>
      <c r="AC1" s="915"/>
      <c r="AD1" s="915"/>
      <c r="AE1" s="915"/>
      <c r="AF1" s="915"/>
      <c r="AG1" s="915"/>
      <c r="AH1" s="915"/>
      <c r="AI1" s="381" t="s">
        <v>834</v>
      </c>
      <c r="AJ1" s="380"/>
      <c r="AK1" s="340"/>
      <c r="AL1" s="340"/>
      <c r="AM1" s="340"/>
      <c r="AN1" s="340"/>
    </row>
    <row r="2" spans="1:42" ht="14.25" customHeight="1" x14ac:dyDescent="0.2">
      <c r="A2" s="651"/>
      <c r="B2" s="651"/>
      <c r="C2" s="651"/>
      <c r="D2" s="915"/>
      <c r="E2" s="915"/>
      <c r="F2" s="915"/>
      <c r="G2" s="915"/>
      <c r="H2" s="915"/>
      <c r="I2" s="915"/>
      <c r="J2" s="915"/>
      <c r="K2" s="915"/>
      <c r="L2" s="915"/>
      <c r="M2" s="915"/>
      <c r="N2" s="915"/>
      <c r="O2" s="915"/>
      <c r="P2" s="915"/>
      <c r="Q2" s="915"/>
      <c r="R2" s="915"/>
      <c r="S2" s="915"/>
      <c r="T2" s="915"/>
      <c r="U2" s="915"/>
      <c r="V2" s="915"/>
      <c r="W2" s="915"/>
      <c r="X2" s="915"/>
      <c r="Y2" s="915"/>
      <c r="Z2" s="915"/>
      <c r="AA2" s="915"/>
      <c r="AB2" s="915"/>
      <c r="AC2" s="915"/>
      <c r="AD2" s="915"/>
      <c r="AE2" s="915"/>
      <c r="AF2" s="915"/>
      <c r="AG2" s="915"/>
      <c r="AH2" s="915"/>
      <c r="AI2" s="51"/>
    </row>
    <row r="3" spans="1:42" ht="12.75" customHeight="1" x14ac:dyDescent="0.2">
      <c r="A3" s="1"/>
      <c r="B3" s="1"/>
      <c r="C3" s="1"/>
      <c r="D3" s="916" t="s">
        <v>1120</v>
      </c>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1465" t="s">
        <v>714</v>
      </c>
      <c r="AJ3" s="1465"/>
      <c r="AK3" s="1465"/>
      <c r="AL3" s="1465"/>
      <c r="AM3" s="1465"/>
      <c r="AN3" s="1465"/>
      <c r="AO3" s="1465"/>
      <c r="AP3" s="1465"/>
    </row>
    <row r="4" spans="1:42" ht="13.5" customHeight="1" x14ac:dyDescent="0.2">
      <c r="A4" s="2"/>
      <c r="B4" s="2"/>
      <c r="C4" s="2"/>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1465"/>
      <c r="AJ4" s="1465"/>
      <c r="AK4" s="1465"/>
      <c r="AL4" s="1465"/>
      <c r="AM4" s="1465"/>
      <c r="AN4" s="1465"/>
      <c r="AO4" s="1465"/>
      <c r="AP4" s="1465"/>
    </row>
    <row r="5" spans="1:42" ht="13.5" customHeight="1" x14ac:dyDescent="0.2">
      <c r="A5" s="2"/>
      <c r="B5" s="2"/>
      <c r="C5" s="2"/>
      <c r="D5" s="654" t="s">
        <v>93</v>
      </c>
      <c r="E5" s="655"/>
      <c r="F5" s="655"/>
      <c r="G5" s="655"/>
      <c r="H5" s="655"/>
      <c r="I5" s="656"/>
      <c r="J5" s="1027" t="s">
        <v>300</v>
      </c>
      <c r="K5" s="1027"/>
      <c r="L5" s="1027"/>
      <c r="M5" s="1027"/>
      <c r="N5" s="1027"/>
      <c r="O5" s="1027"/>
      <c r="P5" s="1027"/>
      <c r="Q5" s="1027"/>
      <c r="R5" s="1027"/>
      <c r="S5" s="655" t="s">
        <v>94</v>
      </c>
      <c r="T5" s="655"/>
      <c r="U5" s="655"/>
      <c r="V5" s="656"/>
      <c r="W5" s="124"/>
      <c r="X5" s="124"/>
      <c r="Y5" s="124"/>
      <c r="Z5" s="124"/>
      <c r="AA5" s="124"/>
      <c r="AB5" s="124"/>
      <c r="AC5" s="124"/>
      <c r="AD5" s="125"/>
      <c r="AE5" s="1457" t="s">
        <v>224</v>
      </c>
      <c r="AF5" s="1458"/>
      <c r="AG5" s="1458"/>
      <c r="AH5" s="1459"/>
      <c r="AI5" s="339" t="s">
        <v>95</v>
      </c>
      <c r="AJ5" s="340"/>
      <c r="AK5" s="340"/>
      <c r="AL5" s="340"/>
      <c r="AM5" s="340"/>
      <c r="AN5" s="340"/>
      <c r="AO5" s="340"/>
    </row>
    <row r="6" spans="1:42" ht="13.5" customHeight="1" x14ac:dyDescent="0.2">
      <c r="A6" s="2"/>
      <c r="B6" s="2"/>
      <c r="C6" s="2"/>
      <c r="D6" s="657"/>
      <c r="E6" s="658"/>
      <c r="F6" s="658"/>
      <c r="G6" s="658"/>
      <c r="H6" s="658"/>
      <c r="I6" s="659"/>
      <c r="J6" s="1027"/>
      <c r="K6" s="1027"/>
      <c r="L6" s="1027"/>
      <c r="M6" s="1027"/>
      <c r="N6" s="1027"/>
      <c r="O6" s="1027"/>
      <c r="P6" s="1027"/>
      <c r="Q6" s="1027"/>
      <c r="R6" s="1027"/>
      <c r="S6" s="658"/>
      <c r="T6" s="658"/>
      <c r="U6" s="658"/>
      <c r="V6" s="659"/>
      <c r="W6" s="997" t="s">
        <v>405</v>
      </c>
      <c r="X6" s="998"/>
      <c r="Y6" s="998"/>
      <c r="Z6" s="998"/>
      <c r="AA6" s="998"/>
      <c r="AB6" s="998"/>
      <c r="AC6" s="998"/>
      <c r="AD6" s="999"/>
      <c r="AE6" s="1460"/>
      <c r="AF6" s="1148"/>
      <c r="AG6" s="1148"/>
      <c r="AH6" s="1461"/>
    </row>
    <row r="7" spans="1:42" ht="13.5" customHeight="1" x14ac:dyDescent="0.2">
      <c r="A7" s="2"/>
      <c r="B7" s="2"/>
      <c r="C7" s="2"/>
      <c r="D7" s="657"/>
      <c r="E7" s="658"/>
      <c r="F7" s="658"/>
      <c r="G7" s="658"/>
      <c r="H7" s="658"/>
      <c r="I7" s="659"/>
      <c r="J7" s="1028"/>
      <c r="K7" s="1028"/>
      <c r="L7" s="1028"/>
      <c r="M7" s="1028"/>
      <c r="N7" s="1028"/>
      <c r="O7" s="1028"/>
      <c r="P7" s="1028"/>
      <c r="Q7" s="1028"/>
      <c r="R7" s="1028"/>
      <c r="S7" s="658"/>
      <c r="T7" s="658"/>
      <c r="U7" s="658"/>
      <c r="V7" s="659"/>
      <c r="W7" s="997"/>
      <c r="X7" s="998"/>
      <c r="Y7" s="998"/>
      <c r="Z7" s="998"/>
      <c r="AA7" s="998"/>
      <c r="AB7" s="998"/>
      <c r="AC7" s="998"/>
      <c r="AD7" s="999"/>
      <c r="AE7" s="1460"/>
      <c r="AF7" s="1148"/>
      <c r="AG7" s="1148"/>
      <c r="AH7" s="1461"/>
    </row>
    <row r="8" spans="1:42" ht="13.5" customHeight="1" x14ac:dyDescent="0.2">
      <c r="D8" s="660"/>
      <c r="E8" s="661"/>
      <c r="F8" s="661"/>
      <c r="G8" s="661"/>
      <c r="H8" s="661"/>
      <c r="I8" s="662"/>
      <c r="J8" s="123" t="s">
        <v>380</v>
      </c>
      <c r="K8" s="1029" t="str">
        <f>IF(ISBLANK('一括記入シート（最初）'!$E$14),"上田市○○　○○地区",'一括記入シート（最初）'!$E$14)</f>
        <v>〇〇水土里会</v>
      </c>
      <c r="L8" s="1029"/>
      <c r="M8" s="1029"/>
      <c r="N8" s="1029"/>
      <c r="O8" s="1029"/>
      <c r="P8" s="1029"/>
      <c r="Q8" s="1029"/>
      <c r="R8" s="164" t="s">
        <v>381</v>
      </c>
      <c r="S8" s="661"/>
      <c r="T8" s="661"/>
      <c r="U8" s="661"/>
      <c r="V8" s="662"/>
      <c r="W8" s="126"/>
      <c r="X8" s="126"/>
      <c r="Y8" s="126"/>
      <c r="Z8" s="126"/>
      <c r="AA8" s="126"/>
      <c r="AB8" s="126"/>
      <c r="AC8" s="126"/>
      <c r="AD8" s="127"/>
      <c r="AE8" s="1460"/>
      <c r="AF8" s="1148"/>
      <c r="AG8" s="1148"/>
      <c r="AH8" s="1461"/>
    </row>
    <row r="9" spans="1:42" x14ac:dyDescent="0.2">
      <c r="A9" s="8"/>
      <c r="B9" s="8"/>
      <c r="D9" s="665" t="s">
        <v>96</v>
      </c>
      <c r="E9" s="649"/>
      <c r="F9" s="649"/>
      <c r="G9" s="649"/>
      <c r="H9" s="649"/>
      <c r="I9" s="894"/>
      <c r="J9" s="1018" t="str">
        <f>IF(ISBLANK('一括記入シート（最初）'!$C$24),"上田市○○　○○地区",'一括記入シート（最初）'!$C$24)</f>
        <v>上田市〇〇（△△）</v>
      </c>
      <c r="K9" s="1020"/>
      <c r="L9" s="1020"/>
      <c r="M9" s="1020"/>
      <c r="N9" s="1020"/>
      <c r="O9" s="1020"/>
      <c r="P9" s="1020"/>
      <c r="Q9" s="1020"/>
      <c r="R9" s="1020"/>
      <c r="S9" s="1020"/>
      <c r="T9" s="1020"/>
      <c r="U9" s="1020"/>
      <c r="V9" s="1020"/>
      <c r="W9" s="1020"/>
      <c r="X9" s="1020"/>
      <c r="Y9" s="1020"/>
      <c r="Z9" s="1020"/>
      <c r="AA9" s="1020"/>
      <c r="AB9" s="1020"/>
      <c r="AC9" s="1020"/>
      <c r="AD9" s="1021"/>
      <c r="AE9" s="1460"/>
      <c r="AF9" s="1148"/>
      <c r="AG9" s="1148"/>
      <c r="AH9" s="1461"/>
    </row>
    <row r="10" spans="1:42" x14ac:dyDescent="0.2">
      <c r="A10" s="8"/>
      <c r="B10" s="8"/>
      <c r="D10" s="895"/>
      <c r="E10" s="651"/>
      <c r="F10" s="651"/>
      <c r="G10" s="651"/>
      <c r="H10" s="651"/>
      <c r="I10" s="896"/>
      <c r="J10" s="1022"/>
      <c r="K10" s="1019"/>
      <c r="L10" s="1019"/>
      <c r="M10" s="1019"/>
      <c r="N10" s="1019"/>
      <c r="O10" s="1019"/>
      <c r="P10" s="1019"/>
      <c r="Q10" s="1019"/>
      <c r="R10" s="1019"/>
      <c r="S10" s="1019"/>
      <c r="T10" s="1019"/>
      <c r="U10" s="1019"/>
      <c r="V10" s="1019"/>
      <c r="W10" s="1019"/>
      <c r="X10" s="1019"/>
      <c r="Y10" s="1019"/>
      <c r="Z10" s="1019"/>
      <c r="AA10" s="1019"/>
      <c r="AB10" s="1019"/>
      <c r="AC10" s="1019"/>
      <c r="AD10" s="1023"/>
      <c r="AE10" s="1460"/>
      <c r="AF10" s="1148"/>
      <c r="AG10" s="1148"/>
      <c r="AH10" s="1461"/>
    </row>
    <row r="11" spans="1:42" x14ac:dyDescent="0.2">
      <c r="A11" s="8"/>
      <c r="B11" s="8"/>
      <c r="D11" s="895"/>
      <c r="E11" s="651"/>
      <c r="F11" s="651"/>
      <c r="G11" s="651"/>
      <c r="H11" s="651"/>
      <c r="I11" s="896"/>
      <c r="J11" s="1022"/>
      <c r="K11" s="1019"/>
      <c r="L11" s="1019"/>
      <c r="M11" s="1019"/>
      <c r="N11" s="1019"/>
      <c r="O11" s="1019"/>
      <c r="P11" s="1019"/>
      <c r="Q11" s="1019"/>
      <c r="R11" s="1019"/>
      <c r="S11" s="1019"/>
      <c r="T11" s="1019"/>
      <c r="U11" s="1019"/>
      <c r="V11" s="1019"/>
      <c r="W11" s="1019"/>
      <c r="X11" s="1019"/>
      <c r="Y11" s="1019"/>
      <c r="Z11" s="1019"/>
      <c r="AA11" s="1019"/>
      <c r="AB11" s="1019"/>
      <c r="AC11" s="1019"/>
      <c r="AD11" s="1023"/>
      <c r="AE11" s="1460"/>
      <c r="AF11" s="1148"/>
      <c r="AG11" s="1148"/>
      <c r="AH11" s="1461"/>
    </row>
    <row r="12" spans="1:42" x14ac:dyDescent="0.2">
      <c r="A12" s="8"/>
      <c r="B12" s="8"/>
      <c r="D12" s="652"/>
      <c r="E12" s="653"/>
      <c r="F12" s="653"/>
      <c r="G12" s="653"/>
      <c r="H12" s="653"/>
      <c r="I12" s="897"/>
      <c r="J12" s="1024"/>
      <c r="K12" s="1025"/>
      <c r="L12" s="1025"/>
      <c r="M12" s="1025"/>
      <c r="N12" s="1025"/>
      <c r="O12" s="1025"/>
      <c r="P12" s="1025"/>
      <c r="Q12" s="1025"/>
      <c r="R12" s="1025"/>
      <c r="S12" s="1025"/>
      <c r="T12" s="1025"/>
      <c r="U12" s="1025"/>
      <c r="V12" s="1025"/>
      <c r="W12" s="1025"/>
      <c r="X12" s="1025"/>
      <c r="Y12" s="1025"/>
      <c r="Z12" s="1025"/>
      <c r="AA12" s="1025"/>
      <c r="AB12" s="1025"/>
      <c r="AC12" s="1025"/>
      <c r="AD12" s="1026"/>
      <c r="AE12" s="1462"/>
      <c r="AF12" s="1463"/>
      <c r="AG12" s="1463"/>
      <c r="AH12" s="1464"/>
    </row>
    <row r="13" spans="1:42" ht="15.75" customHeight="1" x14ac:dyDescent="0.2">
      <c r="A13" s="8"/>
      <c r="B13" s="8"/>
      <c r="D13" s="665" t="s">
        <v>97</v>
      </c>
      <c r="E13" s="649"/>
      <c r="F13" s="649"/>
      <c r="G13" s="649"/>
      <c r="H13" s="649"/>
      <c r="I13" s="894"/>
      <c r="J13" s="1475" t="s">
        <v>395</v>
      </c>
      <c r="K13" s="967"/>
      <c r="L13" s="967"/>
      <c r="M13" s="967"/>
      <c r="N13" s="967"/>
      <c r="O13" s="967"/>
      <c r="P13" s="967"/>
      <c r="Q13" s="967"/>
      <c r="R13" s="967"/>
      <c r="S13" s="967"/>
      <c r="T13" s="967" t="str">
        <f>IF(ISBLANK('一括記入シート（最初）'!$C$25),"施設の長寿命化のための活動　○○工事",'一括記入シート（最初）'!$C$25)</f>
        <v>用水路更新工事</v>
      </c>
      <c r="U13" s="967"/>
      <c r="V13" s="967"/>
      <c r="W13" s="967"/>
      <c r="X13" s="967"/>
      <c r="Y13" s="967"/>
      <c r="Z13" s="967"/>
      <c r="AA13" s="967"/>
      <c r="AB13" s="967"/>
      <c r="AC13" s="967"/>
      <c r="AD13" s="968"/>
      <c r="AE13" s="101"/>
      <c r="AF13" s="102"/>
      <c r="AG13" s="102"/>
      <c r="AH13" s="103"/>
    </row>
    <row r="14" spans="1:42" ht="15.75" customHeight="1" x14ac:dyDescent="0.2">
      <c r="A14" s="8"/>
      <c r="B14" s="8"/>
      <c r="D14" s="895"/>
      <c r="E14" s="651"/>
      <c r="F14" s="651"/>
      <c r="G14" s="651"/>
      <c r="H14" s="651"/>
      <c r="I14" s="896"/>
      <c r="J14" s="1437"/>
      <c r="K14" s="1302"/>
      <c r="L14" s="1302"/>
      <c r="M14" s="1302"/>
      <c r="N14" s="1302"/>
      <c r="O14" s="1302"/>
      <c r="P14" s="1302"/>
      <c r="Q14" s="1302"/>
      <c r="R14" s="1302"/>
      <c r="S14" s="1302"/>
      <c r="T14" s="1302"/>
      <c r="U14" s="1302"/>
      <c r="V14" s="1302"/>
      <c r="W14" s="1302"/>
      <c r="X14" s="1302"/>
      <c r="Y14" s="1302"/>
      <c r="Z14" s="1302"/>
      <c r="AA14" s="1302"/>
      <c r="AB14" s="1302"/>
      <c r="AC14" s="1302"/>
      <c r="AD14" s="1438"/>
      <c r="AE14" s="104"/>
      <c r="AF14" s="17"/>
      <c r="AG14" s="17"/>
      <c r="AH14" s="105"/>
    </row>
    <row r="15" spans="1:42" ht="15.75" customHeight="1" x14ac:dyDescent="0.2">
      <c r="D15" s="895"/>
      <c r="E15" s="651"/>
      <c r="F15" s="651"/>
      <c r="G15" s="651"/>
      <c r="H15" s="651"/>
      <c r="I15" s="896"/>
      <c r="J15" s="1437"/>
      <c r="K15" s="1302"/>
      <c r="L15" s="1302"/>
      <c r="M15" s="1302"/>
      <c r="N15" s="1302"/>
      <c r="O15" s="1302"/>
      <c r="P15" s="1302"/>
      <c r="Q15" s="1302"/>
      <c r="R15" s="1302"/>
      <c r="S15" s="1302"/>
      <c r="T15" s="1302"/>
      <c r="U15" s="1302"/>
      <c r="V15" s="1302"/>
      <c r="W15" s="1302"/>
      <c r="X15" s="1302"/>
      <c r="Y15" s="1302"/>
      <c r="Z15" s="1302"/>
      <c r="AA15" s="1302"/>
      <c r="AB15" s="1302"/>
      <c r="AC15" s="1302"/>
      <c r="AD15" s="1438"/>
      <c r="AE15" s="104"/>
      <c r="AF15" s="17"/>
      <c r="AG15" s="17"/>
      <c r="AH15" s="105"/>
    </row>
    <row r="16" spans="1:42" ht="15.75" customHeight="1" x14ac:dyDescent="0.2">
      <c r="D16" s="652"/>
      <c r="E16" s="653"/>
      <c r="F16" s="653"/>
      <c r="G16" s="653"/>
      <c r="H16" s="653"/>
      <c r="I16" s="897"/>
      <c r="J16" s="969"/>
      <c r="K16" s="970"/>
      <c r="L16" s="970"/>
      <c r="M16" s="970"/>
      <c r="N16" s="970"/>
      <c r="O16" s="970"/>
      <c r="P16" s="970"/>
      <c r="Q16" s="970"/>
      <c r="R16" s="970"/>
      <c r="S16" s="970"/>
      <c r="T16" s="970"/>
      <c r="U16" s="970"/>
      <c r="V16" s="970"/>
      <c r="W16" s="970"/>
      <c r="X16" s="970"/>
      <c r="Y16" s="970"/>
      <c r="Z16" s="970"/>
      <c r="AA16" s="970"/>
      <c r="AB16" s="970"/>
      <c r="AC16" s="970"/>
      <c r="AD16" s="971"/>
      <c r="AE16" s="104"/>
      <c r="AF16" s="17"/>
      <c r="AG16" s="17"/>
      <c r="AH16" s="105"/>
    </row>
    <row r="17" spans="1:34" ht="14.25" customHeight="1" x14ac:dyDescent="0.2">
      <c r="A17" s="9"/>
      <c r="B17" s="9"/>
      <c r="C17" s="9"/>
      <c r="D17" s="665" t="s">
        <v>37</v>
      </c>
      <c r="E17" s="898"/>
      <c r="F17" s="898"/>
      <c r="G17" s="899"/>
      <c r="H17" s="654" t="str">
        <f>IF(ISBLANK('一括記入シート（最初）'!$C$26),"○○",'一括記入シート（最初）'!$C$26)</f>
        <v>水路</v>
      </c>
      <c r="I17" s="655"/>
      <c r="J17" s="655"/>
      <c r="K17" s="656"/>
      <c r="L17" s="665" t="s">
        <v>98</v>
      </c>
      <c r="M17" s="649"/>
      <c r="N17" s="649"/>
      <c r="O17" s="649"/>
      <c r="P17" s="894"/>
      <c r="Q17" s="1442" t="s">
        <v>99</v>
      </c>
      <c r="R17" s="1443"/>
      <c r="S17" s="1443"/>
      <c r="T17" s="1444"/>
      <c r="U17" s="36"/>
      <c r="V17" s="37"/>
      <c r="W17" s="37"/>
      <c r="X17" s="37"/>
      <c r="Y17" s="38"/>
      <c r="Z17" s="1466">
        <f>IF(ISBLANK('一括記入シート（最初）'!$D$101),"",('一括記入シート（最初）'!$D$101))</f>
        <v>1210000</v>
      </c>
      <c r="AA17" s="1467"/>
      <c r="AB17" s="1467"/>
      <c r="AC17" s="1467"/>
      <c r="AD17" s="1468"/>
      <c r="AE17" s="32"/>
      <c r="AF17" s="42"/>
      <c r="AG17" s="42"/>
      <c r="AH17" s="33"/>
    </row>
    <row r="18" spans="1:34" ht="13.5" customHeight="1" x14ac:dyDescent="0.2">
      <c r="A18" s="9"/>
      <c r="B18" s="9"/>
      <c r="C18" s="9"/>
      <c r="D18" s="900"/>
      <c r="E18" s="901"/>
      <c r="F18" s="901"/>
      <c r="G18" s="902"/>
      <c r="H18" s="657"/>
      <c r="I18" s="658"/>
      <c r="J18" s="658"/>
      <c r="K18" s="659"/>
      <c r="L18" s="895"/>
      <c r="M18" s="651"/>
      <c r="N18" s="651"/>
      <c r="O18" s="651"/>
      <c r="P18" s="896"/>
      <c r="Q18" s="1445"/>
      <c r="R18" s="1446"/>
      <c r="S18" s="1446"/>
      <c r="T18" s="1447"/>
      <c r="U18" s="1437" t="s">
        <v>100</v>
      </c>
      <c r="V18" s="1072"/>
      <c r="W18" s="1072"/>
      <c r="X18" s="1072"/>
      <c r="Y18" s="1456"/>
      <c r="Z18" s="1469"/>
      <c r="AA18" s="1470"/>
      <c r="AB18" s="1470"/>
      <c r="AC18" s="1470"/>
      <c r="AD18" s="1471"/>
      <c r="AE18" s="32"/>
      <c r="AF18" s="42"/>
      <c r="AG18" s="42"/>
      <c r="AH18" s="33"/>
    </row>
    <row r="19" spans="1:34" ht="14.4" x14ac:dyDescent="0.2">
      <c r="D19" s="900"/>
      <c r="E19" s="901"/>
      <c r="F19" s="901"/>
      <c r="G19" s="902"/>
      <c r="H19" s="657"/>
      <c r="I19" s="658"/>
      <c r="J19" s="658"/>
      <c r="K19" s="659"/>
      <c r="L19" s="895"/>
      <c r="M19" s="651"/>
      <c r="N19" s="651"/>
      <c r="O19" s="651"/>
      <c r="P19" s="896"/>
      <c r="Q19" s="1445"/>
      <c r="R19" s="1446"/>
      <c r="S19" s="1446"/>
      <c r="T19" s="1447"/>
      <c r="U19" s="1437" t="str">
        <f>IF('一括記入シート（最初）'!B21="○","（変更設計金額）",IF('一括記入シート（最初）'!B22="○","（変更予算金額)",""))</f>
        <v>（変更設計金額）</v>
      </c>
      <c r="V19" s="1072"/>
      <c r="W19" s="1072"/>
      <c r="X19" s="1072"/>
      <c r="Y19" s="1456"/>
      <c r="Z19" s="1469"/>
      <c r="AA19" s="1470"/>
      <c r="AB19" s="1470"/>
      <c r="AC19" s="1470"/>
      <c r="AD19" s="1471"/>
      <c r="AE19" s="32"/>
      <c r="AF19" s="42"/>
      <c r="AG19" s="42"/>
      <c r="AH19" s="33"/>
    </row>
    <row r="20" spans="1:34" ht="14.4" x14ac:dyDescent="0.2">
      <c r="D20" s="903"/>
      <c r="E20" s="904"/>
      <c r="F20" s="904"/>
      <c r="G20" s="905"/>
      <c r="H20" s="660"/>
      <c r="I20" s="661"/>
      <c r="J20" s="661"/>
      <c r="K20" s="662"/>
      <c r="L20" s="652"/>
      <c r="M20" s="653"/>
      <c r="N20" s="653"/>
      <c r="O20" s="653"/>
      <c r="P20" s="897"/>
      <c r="Q20" s="1448"/>
      <c r="R20" s="1449"/>
      <c r="S20" s="1449"/>
      <c r="T20" s="1450"/>
      <c r="U20" s="39"/>
      <c r="V20" s="40"/>
      <c r="W20" s="40"/>
      <c r="X20" s="40"/>
      <c r="Y20" s="41"/>
      <c r="Z20" s="1472"/>
      <c r="AA20" s="1473"/>
      <c r="AB20" s="1473"/>
      <c r="AC20" s="1473"/>
      <c r="AD20" s="1474"/>
      <c r="AE20" s="32"/>
      <c r="AF20" s="42"/>
      <c r="AG20" s="42"/>
      <c r="AH20" s="33"/>
    </row>
    <row r="21" spans="1:34" ht="14.25" customHeight="1" x14ac:dyDescent="0.2">
      <c r="D21" s="654" t="s">
        <v>39</v>
      </c>
      <c r="E21" s="655"/>
      <c r="F21" s="655"/>
      <c r="G21" s="656"/>
      <c r="H21" s="654" t="str">
        <f>IF(ISBLANK('一括記入シート（最初）'!$C$29),"○○㎡",'一括記入シート（最初）'!$C$29)</f>
        <v>○○㎡</v>
      </c>
      <c r="I21" s="655"/>
      <c r="J21" s="655"/>
      <c r="K21" s="656"/>
      <c r="L21" s="654" t="s">
        <v>40</v>
      </c>
      <c r="M21" s="655"/>
      <c r="N21" s="655"/>
      <c r="O21" s="655"/>
      <c r="P21" s="656"/>
      <c r="Q21" s="934" t="str">
        <f>+IF(ISBLANK('一括記入シート（最初）'!$C$30),"○○戸",'一括記入シート（最初）'!$C$30)</f>
        <v>○○戸</v>
      </c>
      <c r="R21" s="935"/>
      <c r="S21" s="935"/>
      <c r="T21" s="936"/>
      <c r="U21" s="36"/>
      <c r="V21" s="37"/>
      <c r="W21" s="37"/>
      <c r="X21" s="37"/>
      <c r="Y21" s="38"/>
      <c r="Z21" s="1466">
        <f>IF(ISBLANK('一括記入シート（最初）'!$D$106),"",('一括記入シート（最初）'!$D$106))</f>
        <v>1151700</v>
      </c>
      <c r="AA21" s="1467"/>
      <c r="AB21" s="1467"/>
      <c r="AC21" s="1467"/>
      <c r="AD21" s="1468"/>
      <c r="AE21" s="32"/>
      <c r="AF21" s="42"/>
      <c r="AG21" s="42"/>
      <c r="AH21" s="33"/>
    </row>
    <row r="22" spans="1:34" ht="14.25" customHeight="1" x14ac:dyDescent="0.2">
      <c r="D22" s="657"/>
      <c r="E22" s="658"/>
      <c r="F22" s="658"/>
      <c r="G22" s="659"/>
      <c r="H22" s="657"/>
      <c r="I22" s="658"/>
      <c r="J22" s="658"/>
      <c r="K22" s="659"/>
      <c r="L22" s="657"/>
      <c r="M22" s="658"/>
      <c r="N22" s="658"/>
      <c r="O22" s="658"/>
      <c r="P22" s="659"/>
      <c r="Q22" s="937"/>
      <c r="R22" s="938"/>
      <c r="S22" s="938"/>
      <c r="T22" s="939"/>
      <c r="U22" s="1437" t="s">
        <v>393</v>
      </c>
      <c r="V22" s="1072"/>
      <c r="W22" s="1072"/>
      <c r="X22" s="1072"/>
      <c r="Y22" s="1456"/>
      <c r="Z22" s="1469"/>
      <c r="AA22" s="1470"/>
      <c r="AB22" s="1470"/>
      <c r="AC22" s="1470"/>
      <c r="AD22" s="1471"/>
      <c r="AE22" s="32"/>
      <c r="AF22" s="42"/>
      <c r="AG22" s="42"/>
      <c r="AH22" s="33"/>
    </row>
    <row r="23" spans="1:34" ht="14.25" customHeight="1" x14ac:dyDescent="0.2">
      <c r="A23" s="7"/>
      <c r="D23" s="657"/>
      <c r="E23" s="658"/>
      <c r="F23" s="658"/>
      <c r="G23" s="659"/>
      <c r="H23" s="657"/>
      <c r="I23" s="658"/>
      <c r="J23" s="658"/>
      <c r="K23" s="659"/>
      <c r="L23" s="657"/>
      <c r="M23" s="658"/>
      <c r="N23" s="658"/>
      <c r="O23" s="658"/>
      <c r="P23" s="659"/>
      <c r="Q23" s="937"/>
      <c r="R23" s="938"/>
      <c r="S23" s="938"/>
      <c r="T23" s="939"/>
      <c r="U23" s="1476" t="s">
        <v>394</v>
      </c>
      <c r="V23" s="1072"/>
      <c r="W23" s="1072"/>
      <c r="X23" s="1072"/>
      <c r="Y23" s="1456"/>
      <c r="Z23" s="1469"/>
      <c r="AA23" s="1470"/>
      <c r="AB23" s="1470"/>
      <c r="AC23" s="1470"/>
      <c r="AD23" s="1471"/>
      <c r="AE23" s="32"/>
      <c r="AF23" s="42"/>
      <c r="AG23" s="42"/>
      <c r="AH23" s="33"/>
    </row>
    <row r="24" spans="1:34" ht="14.25" customHeight="1" x14ac:dyDescent="0.2">
      <c r="D24" s="660"/>
      <c r="E24" s="661"/>
      <c r="F24" s="661"/>
      <c r="G24" s="662"/>
      <c r="H24" s="660"/>
      <c r="I24" s="661"/>
      <c r="J24" s="661"/>
      <c r="K24" s="662"/>
      <c r="L24" s="660"/>
      <c r="M24" s="661"/>
      <c r="N24" s="661"/>
      <c r="O24" s="661"/>
      <c r="P24" s="662"/>
      <c r="Q24" s="940"/>
      <c r="R24" s="941"/>
      <c r="S24" s="941"/>
      <c r="T24" s="942"/>
      <c r="U24" s="39"/>
      <c r="V24" s="40"/>
      <c r="W24" s="40"/>
      <c r="X24" s="40"/>
      <c r="Y24" s="41"/>
      <c r="Z24" s="1472"/>
      <c r="AA24" s="1473"/>
      <c r="AB24" s="1473"/>
      <c r="AC24" s="1473"/>
      <c r="AD24" s="1474"/>
      <c r="AE24" s="32"/>
      <c r="AF24" s="42"/>
      <c r="AG24" s="42"/>
      <c r="AH24" s="33"/>
    </row>
    <row r="25" spans="1:34" ht="14.25" customHeight="1" x14ac:dyDescent="0.2">
      <c r="D25" s="4"/>
      <c r="E25" s="1451" t="s">
        <v>225</v>
      </c>
      <c r="F25" s="1452"/>
      <c r="G25" s="1452"/>
      <c r="H25" s="1452"/>
      <c r="I25" s="1452"/>
      <c r="J25" s="1452"/>
      <c r="K25" s="1452"/>
      <c r="L25" s="1452"/>
      <c r="M25" s="1452"/>
      <c r="N25" s="1452"/>
      <c r="O25" s="1452"/>
      <c r="P25" s="3"/>
      <c r="Q25" s="3"/>
      <c r="R25" s="3"/>
      <c r="S25" s="3"/>
      <c r="T25" s="3"/>
      <c r="U25" s="3"/>
      <c r="V25" s="3"/>
      <c r="W25" s="3"/>
      <c r="X25" s="3"/>
      <c r="Y25" s="3"/>
      <c r="Z25" s="3"/>
      <c r="AA25" s="3"/>
      <c r="AE25" s="42"/>
      <c r="AF25" s="42"/>
      <c r="AG25" s="42"/>
      <c r="AH25" s="33"/>
    </row>
    <row r="26" spans="1:34" ht="14.4" x14ac:dyDescent="0.2">
      <c r="D26" s="4"/>
      <c r="E26" s="1453"/>
      <c r="F26" s="1453"/>
      <c r="G26" s="1453"/>
      <c r="H26" s="1453"/>
      <c r="I26" s="1453"/>
      <c r="J26" s="1453"/>
      <c r="K26" s="1453"/>
      <c r="L26" s="1453"/>
      <c r="M26" s="1453"/>
      <c r="N26" s="1453"/>
      <c r="O26" s="1453"/>
      <c r="Q26" s="85"/>
      <c r="R26" s="85"/>
      <c r="S26" s="85"/>
      <c r="T26" s="85"/>
      <c r="U26" s="85"/>
      <c r="V26" s="85"/>
      <c r="W26" s="85"/>
      <c r="X26" s="963"/>
      <c r="Y26" s="963"/>
      <c r="AE26" s="42"/>
      <c r="AF26" s="42"/>
      <c r="AG26" s="42"/>
      <c r="AH26" s="33"/>
    </row>
    <row r="27" spans="1:34" ht="14.4" x14ac:dyDescent="0.2">
      <c r="D27" s="4"/>
      <c r="E27" s="1454"/>
      <c r="F27" s="1454"/>
      <c r="G27" s="1454"/>
      <c r="H27" s="1454"/>
      <c r="I27" s="1454"/>
      <c r="J27" s="1454"/>
      <c r="K27" s="1454"/>
      <c r="L27" s="1454"/>
      <c r="M27" s="1454"/>
      <c r="N27" s="1454"/>
      <c r="O27" s="1454"/>
      <c r="AE27" s="42"/>
      <c r="AF27" s="42"/>
      <c r="AG27" s="42"/>
      <c r="AH27" s="33"/>
    </row>
    <row r="28" spans="1:34" ht="14.25" customHeight="1" x14ac:dyDescent="0.2">
      <c r="D28" s="4"/>
      <c r="E28" s="994" t="s">
        <v>41</v>
      </c>
      <c r="F28" s="995"/>
      <c r="G28" s="995"/>
      <c r="H28" s="995"/>
      <c r="I28" s="995"/>
      <c r="J28" s="995"/>
      <c r="K28" s="995"/>
      <c r="L28" s="995"/>
      <c r="M28" s="995"/>
      <c r="N28" s="995"/>
      <c r="O28" s="996"/>
      <c r="P28" s="687" t="s">
        <v>51</v>
      </c>
      <c r="Q28" s="688"/>
      <c r="R28" s="688"/>
      <c r="S28" s="688"/>
      <c r="T28" s="688"/>
      <c r="U28" s="688"/>
      <c r="V28" s="688"/>
      <c r="W28" s="688"/>
      <c r="X28" s="688"/>
      <c r="Y28" s="688"/>
      <c r="Z28" s="688"/>
      <c r="AA28" s="688"/>
      <c r="AB28" s="688"/>
      <c r="AC28" s="688"/>
      <c r="AD28" s="688"/>
      <c r="AE28" s="688"/>
      <c r="AF28" s="688"/>
      <c r="AG28" s="689"/>
      <c r="AH28" s="33"/>
    </row>
    <row r="29" spans="1:34" ht="14.4" x14ac:dyDescent="0.2">
      <c r="A29" s="7"/>
      <c r="D29" s="4"/>
      <c r="E29" s="951" t="str">
        <f>IF(ISBLANK('一括記入シート（最初）'!$H$68),"",'一括記入シート（最初）'!$H$68)</f>
        <v>(株)A建設</v>
      </c>
      <c r="F29" s="952"/>
      <c r="G29" s="952"/>
      <c r="H29" s="952"/>
      <c r="I29" s="952"/>
      <c r="J29" s="952"/>
      <c r="K29" s="952"/>
      <c r="L29" s="952"/>
      <c r="M29" s="952"/>
      <c r="N29" s="952"/>
      <c r="O29" s="953"/>
      <c r="P29" s="951" t="str">
        <f>IF(ISBLANK('一括記入シート（最初）'!$J$68),"",'一括記入シート（最初）'!$J$68)</f>
        <v>長野県上田市○○</v>
      </c>
      <c r="Q29" s="952"/>
      <c r="R29" s="952"/>
      <c r="S29" s="952"/>
      <c r="T29" s="952"/>
      <c r="U29" s="952"/>
      <c r="V29" s="952"/>
      <c r="W29" s="952"/>
      <c r="X29" s="952"/>
      <c r="Y29" s="952"/>
      <c r="Z29" s="952"/>
      <c r="AA29" s="952"/>
      <c r="AB29" s="952"/>
      <c r="AC29" s="952"/>
      <c r="AD29" s="952"/>
      <c r="AE29" s="952"/>
      <c r="AF29" s="952"/>
      <c r="AG29" s="953"/>
      <c r="AH29" s="33"/>
    </row>
    <row r="30" spans="1:34" ht="14.4" x14ac:dyDescent="0.2">
      <c r="D30" s="4"/>
      <c r="E30" s="954"/>
      <c r="F30" s="955"/>
      <c r="G30" s="955"/>
      <c r="H30" s="955"/>
      <c r="I30" s="955"/>
      <c r="J30" s="955"/>
      <c r="K30" s="955"/>
      <c r="L30" s="955"/>
      <c r="M30" s="955"/>
      <c r="N30" s="955"/>
      <c r="O30" s="956"/>
      <c r="P30" s="954"/>
      <c r="Q30" s="955"/>
      <c r="R30" s="955"/>
      <c r="S30" s="955"/>
      <c r="T30" s="955"/>
      <c r="U30" s="955"/>
      <c r="V30" s="955"/>
      <c r="W30" s="955"/>
      <c r="X30" s="955"/>
      <c r="Y30" s="955"/>
      <c r="Z30" s="955"/>
      <c r="AA30" s="955"/>
      <c r="AB30" s="955"/>
      <c r="AC30" s="955"/>
      <c r="AD30" s="955"/>
      <c r="AE30" s="955"/>
      <c r="AF30" s="955"/>
      <c r="AG30" s="956"/>
      <c r="AH30" s="33"/>
    </row>
    <row r="31" spans="1:34" ht="14.4" x14ac:dyDescent="0.2">
      <c r="D31" s="4"/>
      <c r="E31" s="86"/>
      <c r="F31" s="86"/>
      <c r="G31" s="86"/>
      <c r="H31" s="86"/>
      <c r="I31" s="86"/>
      <c r="J31" s="86"/>
      <c r="K31" s="86"/>
      <c r="L31" s="86"/>
      <c r="M31" s="86"/>
      <c r="N31" s="86"/>
      <c r="O31" s="86"/>
      <c r="P31" s="86" t="str">
        <f>IF(ISBLANK('一括記入シート（最初）'!E37),"",'一括記入シート（最初）'!E34)</f>
        <v/>
      </c>
      <c r="Q31" s="86"/>
      <c r="R31" s="86"/>
      <c r="S31" s="86"/>
      <c r="T31" s="86"/>
      <c r="U31" s="86"/>
      <c r="V31" s="86"/>
      <c r="W31" s="86"/>
      <c r="X31" s="86"/>
      <c r="Y31" s="86"/>
      <c r="Z31" s="86"/>
      <c r="AA31" s="86"/>
      <c r="AB31" s="86"/>
      <c r="AC31" s="86"/>
      <c r="AD31" s="86"/>
      <c r="AE31" s="86"/>
      <c r="AF31" s="86"/>
      <c r="AG31" s="86"/>
      <c r="AH31" s="33"/>
    </row>
    <row r="32" spans="1:34" ht="14.25" customHeight="1" x14ac:dyDescent="0.2">
      <c r="D32" s="4"/>
      <c r="E32" s="121"/>
      <c r="F32" s="1436" t="s">
        <v>279</v>
      </c>
      <c r="G32" s="1436"/>
      <c r="H32" s="1436"/>
      <c r="I32" s="1436"/>
      <c r="J32" s="1436"/>
      <c r="K32" s="1436"/>
      <c r="L32" s="116"/>
      <c r="M32" s="116"/>
      <c r="N32" s="1440" t="s">
        <v>499</v>
      </c>
      <c r="O32" s="1441"/>
      <c r="P32" s="1441"/>
      <c r="Q32" s="1441"/>
      <c r="R32" s="1441" t="s">
        <v>500</v>
      </c>
      <c r="S32" s="1441"/>
      <c r="T32" s="1441"/>
      <c r="U32" s="1441"/>
      <c r="V32" s="1441" t="s">
        <v>277</v>
      </c>
      <c r="W32" s="1441"/>
      <c r="X32" s="1441"/>
      <c r="Y32" s="1441"/>
      <c r="Z32" s="1441" t="s">
        <v>292</v>
      </c>
      <c r="AA32" s="1441"/>
      <c r="AB32" s="1441"/>
      <c r="AC32" s="1441"/>
      <c r="AD32" s="1441" t="s">
        <v>278</v>
      </c>
      <c r="AE32" s="1441"/>
      <c r="AF32" s="1441"/>
      <c r="AG32" s="1441"/>
      <c r="AH32" s="33"/>
    </row>
    <row r="33" spans="1:35" ht="14.4" x14ac:dyDescent="0.2">
      <c r="D33" s="4"/>
      <c r="E33" s="116"/>
      <c r="F33" s="1436"/>
      <c r="G33" s="1436"/>
      <c r="H33" s="1436"/>
      <c r="I33" s="1436"/>
      <c r="J33" s="1436"/>
      <c r="K33" s="1436"/>
      <c r="L33" s="116"/>
      <c r="M33" s="116"/>
      <c r="N33" s="1441"/>
      <c r="O33" s="1441"/>
      <c r="P33" s="1441"/>
      <c r="Q33" s="1441"/>
      <c r="R33" s="1441"/>
      <c r="S33" s="1441"/>
      <c r="T33" s="1441"/>
      <c r="U33" s="1441"/>
      <c r="V33" s="1441"/>
      <c r="W33" s="1441"/>
      <c r="X33" s="1441"/>
      <c r="Y33" s="1441"/>
      <c r="Z33" s="1441"/>
      <c r="AA33" s="1441"/>
      <c r="AB33" s="1441"/>
      <c r="AC33" s="1441"/>
      <c r="AD33" s="1441"/>
      <c r="AE33" s="1441"/>
      <c r="AF33" s="1441"/>
      <c r="AG33" s="1441"/>
      <c r="AH33" s="33"/>
    </row>
    <row r="34" spans="1:35" ht="14.4" x14ac:dyDescent="0.2">
      <c r="D34" s="4"/>
      <c r="E34" s="116"/>
      <c r="F34" s="1436"/>
      <c r="G34" s="1436"/>
      <c r="H34" s="1436"/>
      <c r="I34" s="1436"/>
      <c r="J34" s="1436"/>
      <c r="K34" s="1436"/>
      <c r="L34" s="116"/>
      <c r="M34" s="116"/>
      <c r="N34" s="959"/>
      <c r="O34" s="959"/>
      <c r="P34" s="959"/>
      <c r="Q34" s="959"/>
      <c r="R34" s="959"/>
      <c r="S34" s="959"/>
      <c r="T34" s="959"/>
      <c r="U34" s="959"/>
      <c r="V34" s="959"/>
      <c r="W34" s="959"/>
      <c r="X34" s="959"/>
      <c r="Y34" s="959"/>
      <c r="Z34" s="959"/>
      <c r="AA34" s="959"/>
      <c r="AB34" s="959"/>
      <c r="AC34" s="959"/>
      <c r="AD34" s="959"/>
      <c r="AE34" s="959"/>
      <c r="AF34" s="959"/>
      <c r="AG34" s="959"/>
      <c r="AH34" s="33"/>
    </row>
    <row r="35" spans="1:35" ht="14.4" x14ac:dyDescent="0.2">
      <c r="A35" s="10"/>
      <c r="B35" s="10"/>
      <c r="C35" s="10"/>
      <c r="D35" s="12"/>
      <c r="F35" s="1436"/>
      <c r="G35" s="1436"/>
      <c r="H35" s="1436"/>
      <c r="I35" s="1436"/>
      <c r="J35" s="1436"/>
      <c r="K35" s="1436"/>
      <c r="N35" s="959"/>
      <c r="O35" s="959"/>
      <c r="P35" s="959"/>
      <c r="Q35" s="959"/>
      <c r="R35" s="959"/>
      <c r="S35" s="959"/>
      <c r="T35" s="959"/>
      <c r="U35" s="959"/>
      <c r="V35" s="959"/>
      <c r="W35" s="959"/>
      <c r="X35" s="959"/>
      <c r="Y35" s="959"/>
      <c r="Z35" s="959"/>
      <c r="AA35" s="959"/>
      <c r="AB35" s="959"/>
      <c r="AC35" s="959"/>
      <c r="AD35" s="959"/>
      <c r="AE35" s="959"/>
      <c r="AF35" s="959"/>
      <c r="AG35" s="959"/>
      <c r="AH35" s="33"/>
      <c r="AI35" s="53"/>
    </row>
    <row r="36" spans="1:35" ht="14.4" x14ac:dyDescent="0.2">
      <c r="A36" s="10"/>
      <c r="B36" s="10"/>
      <c r="C36" s="10"/>
      <c r="D36" s="12"/>
      <c r="M36" s="21"/>
      <c r="N36" s="959"/>
      <c r="O36" s="959"/>
      <c r="P36" s="959"/>
      <c r="Q36" s="959"/>
      <c r="R36" s="959"/>
      <c r="S36" s="959"/>
      <c r="T36" s="959"/>
      <c r="U36" s="959"/>
      <c r="V36" s="959"/>
      <c r="W36" s="959"/>
      <c r="X36" s="959"/>
      <c r="Y36" s="959"/>
      <c r="Z36" s="959"/>
      <c r="AA36" s="959"/>
      <c r="AB36" s="959"/>
      <c r="AC36" s="959"/>
      <c r="AD36" s="959"/>
      <c r="AE36" s="959"/>
      <c r="AF36" s="959"/>
      <c r="AG36" s="959"/>
      <c r="AH36" s="33"/>
      <c r="AI36" s="53"/>
    </row>
    <row r="37" spans="1:35" ht="14.4" x14ac:dyDescent="0.2">
      <c r="A37" s="10"/>
      <c r="B37" s="10"/>
      <c r="C37" s="10"/>
      <c r="D37" s="12"/>
      <c r="M37" s="21"/>
      <c r="N37" s="959"/>
      <c r="O37" s="959"/>
      <c r="P37" s="959"/>
      <c r="Q37" s="959"/>
      <c r="R37" s="959"/>
      <c r="S37" s="959"/>
      <c r="T37" s="959"/>
      <c r="U37" s="959"/>
      <c r="V37" s="959"/>
      <c r="W37" s="959"/>
      <c r="X37" s="959"/>
      <c r="Y37" s="959"/>
      <c r="Z37" s="959"/>
      <c r="AA37" s="959"/>
      <c r="AB37" s="959"/>
      <c r="AC37" s="959"/>
      <c r="AD37" s="959"/>
      <c r="AE37" s="959"/>
      <c r="AF37" s="959"/>
      <c r="AG37" s="959"/>
      <c r="AH37" s="33"/>
      <c r="AI37" s="53"/>
    </row>
    <row r="38" spans="1:35" ht="14.4" x14ac:dyDescent="0.2">
      <c r="A38" s="10"/>
      <c r="B38" s="10"/>
      <c r="C38" s="10"/>
      <c r="D38" s="12"/>
      <c r="E38" s="965"/>
      <c r="F38" s="965"/>
      <c r="G38" s="965"/>
      <c r="H38" s="965"/>
      <c r="I38" s="965"/>
      <c r="J38" s="965"/>
      <c r="K38" s="965"/>
      <c r="L38" s="965"/>
      <c r="M38" s="965"/>
      <c r="N38" s="965"/>
      <c r="O38" s="965"/>
      <c r="P38" s="965"/>
      <c r="Q38" s="965"/>
      <c r="R38" s="965"/>
      <c r="S38" s="965"/>
      <c r="T38" s="965"/>
      <c r="U38" s="965"/>
      <c r="V38" s="965"/>
      <c r="W38" s="965"/>
      <c r="X38" s="965"/>
      <c r="Y38" s="965"/>
      <c r="Z38" s="965"/>
      <c r="AA38" s="965"/>
      <c r="AB38" s="965"/>
      <c r="AC38" s="965"/>
      <c r="AD38" s="965"/>
      <c r="AE38" s="965"/>
      <c r="AF38" s="965"/>
      <c r="AG38" s="965"/>
      <c r="AH38" s="33"/>
      <c r="AI38" s="53"/>
    </row>
    <row r="39" spans="1:35" ht="14.4" x14ac:dyDescent="0.2">
      <c r="A39" s="10"/>
      <c r="B39" s="10"/>
      <c r="C39" s="10"/>
      <c r="D39" s="12"/>
      <c r="E39" s="1455"/>
      <c r="F39" s="1455"/>
      <c r="G39" s="1455"/>
      <c r="H39" s="1455"/>
      <c r="I39" s="1455"/>
      <c r="J39" s="1455"/>
      <c r="K39" s="1455"/>
      <c r="L39" s="1455"/>
      <c r="M39" s="1455"/>
      <c r="N39" s="1455"/>
      <c r="O39" s="1455"/>
      <c r="P39" s="1455"/>
      <c r="Q39" s="1455"/>
      <c r="R39" s="1455"/>
      <c r="S39" s="1455"/>
      <c r="T39" s="1455"/>
      <c r="U39" s="1455"/>
      <c r="V39" s="1455"/>
      <c r="W39" s="1455"/>
      <c r="X39" s="1455"/>
      <c r="Y39" s="1455"/>
      <c r="Z39" s="1455"/>
      <c r="AA39" s="1455"/>
      <c r="AB39" s="1455"/>
      <c r="AC39" s="1455"/>
      <c r="AD39" s="1455"/>
      <c r="AE39" s="1455"/>
      <c r="AF39" s="1455"/>
      <c r="AG39" s="1455"/>
      <c r="AH39" s="33"/>
      <c r="AI39" s="53"/>
    </row>
    <row r="40" spans="1:35" ht="14.4" x14ac:dyDescent="0.2">
      <c r="A40" s="2"/>
      <c r="B40" s="2"/>
      <c r="C40" s="2"/>
      <c r="D40" s="11"/>
      <c r="E40" s="1455"/>
      <c r="F40" s="1455"/>
      <c r="G40" s="1455"/>
      <c r="H40" s="1455"/>
      <c r="I40" s="1455"/>
      <c r="J40" s="1455"/>
      <c r="K40" s="1455"/>
      <c r="L40" s="1455"/>
      <c r="M40" s="1455"/>
      <c r="N40" s="1455"/>
      <c r="O40" s="1455"/>
      <c r="P40" s="1455"/>
      <c r="Q40" s="1455"/>
      <c r="R40" s="1455"/>
      <c r="S40" s="1455"/>
      <c r="T40" s="1455"/>
      <c r="U40" s="1455"/>
      <c r="V40" s="1455"/>
      <c r="W40" s="1455"/>
      <c r="X40" s="1455"/>
      <c r="Y40" s="1455"/>
      <c r="Z40" s="1455"/>
      <c r="AA40" s="1455"/>
      <c r="AB40" s="1455"/>
      <c r="AC40" s="1455"/>
      <c r="AD40" s="1455"/>
      <c r="AE40" s="1455"/>
      <c r="AF40" s="1455"/>
      <c r="AG40" s="1455"/>
      <c r="AH40" s="33"/>
    </row>
    <row r="41" spans="1:35" ht="14.4" x14ac:dyDescent="0.2">
      <c r="A41" s="2"/>
      <c r="B41" s="2"/>
      <c r="C41" s="2"/>
      <c r="D41" s="11"/>
      <c r="E41" s="961"/>
      <c r="F41" s="961"/>
      <c r="G41" s="961"/>
      <c r="H41" s="961"/>
      <c r="I41" s="961"/>
      <c r="J41" s="961"/>
      <c r="K41" s="961"/>
      <c r="L41" s="961"/>
      <c r="M41" s="961"/>
      <c r="N41" s="961"/>
      <c r="O41" s="961"/>
      <c r="P41" s="961"/>
      <c r="Q41" s="961"/>
      <c r="R41" s="961"/>
      <c r="S41" s="961"/>
      <c r="T41" s="961"/>
      <c r="U41" s="961"/>
      <c r="V41" s="961"/>
      <c r="W41" s="961"/>
      <c r="X41" s="961"/>
      <c r="Y41" s="961"/>
      <c r="Z41" s="961"/>
      <c r="AA41" s="961"/>
      <c r="AB41" s="972"/>
      <c r="AC41" s="972"/>
      <c r="AE41" s="42"/>
      <c r="AF41" s="42"/>
      <c r="AG41" s="42"/>
      <c r="AH41" s="33"/>
    </row>
    <row r="42" spans="1:35" ht="14.4" x14ac:dyDescent="0.2">
      <c r="A42" s="2"/>
      <c r="B42" s="2"/>
      <c r="C42" s="2"/>
      <c r="D42" s="11"/>
      <c r="E42" s="962"/>
      <c r="F42" s="962"/>
      <c r="G42" s="962"/>
      <c r="H42" s="962"/>
      <c r="I42" s="962"/>
      <c r="J42" s="962"/>
      <c r="K42" s="962"/>
      <c r="L42" s="962"/>
      <c r="M42" s="962"/>
      <c r="N42" s="962"/>
      <c r="O42" s="962"/>
      <c r="P42" s="962"/>
      <c r="Q42" s="962"/>
      <c r="R42" s="962"/>
      <c r="S42" s="962"/>
      <c r="T42" s="962"/>
      <c r="U42" s="962"/>
      <c r="V42" s="962"/>
      <c r="W42" s="962"/>
      <c r="X42" s="962"/>
      <c r="Y42" s="962"/>
      <c r="Z42" s="962"/>
      <c r="AA42" s="962"/>
      <c r="AB42" s="963"/>
      <c r="AC42" s="963"/>
      <c r="AE42" s="34"/>
      <c r="AF42" s="34"/>
      <c r="AG42" s="34"/>
      <c r="AH42" s="35"/>
    </row>
    <row r="43" spans="1:35" x14ac:dyDescent="0.2">
      <c r="A43" s="2"/>
      <c r="B43" s="2"/>
      <c r="C43" s="2"/>
      <c r="D43" s="11"/>
      <c r="E43" s="964"/>
      <c r="F43" s="964"/>
      <c r="G43" s="964"/>
      <c r="H43" s="964"/>
      <c r="I43" s="964"/>
      <c r="J43" s="964"/>
      <c r="K43" s="964"/>
      <c r="L43" s="964"/>
      <c r="M43" s="964"/>
      <c r="N43" s="964"/>
      <c r="O43" s="964"/>
      <c r="P43" s="964"/>
      <c r="Q43" s="964"/>
      <c r="R43" s="964"/>
      <c r="S43" s="964"/>
      <c r="T43" s="964"/>
      <c r="U43" s="964"/>
      <c r="V43" s="964"/>
      <c r="W43" s="964"/>
      <c r="X43" s="964"/>
      <c r="Y43" s="964"/>
      <c r="Z43" s="964"/>
      <c r="AA43" s="964"/>
      <c r="AB43" s="965"/>
      <c r="AC43" s="965"/>
      <c r="AE43" s="966" t="s">
        <v>102</v>
      </c>
      <c r="AF43" s="967"/>
      <c r="AG43" s="967"/>
      <c r="AH43" s="968"/>
    </row>
    <row r="44" spans="1:35" x14ac:dyDescent="0.2">
      <c r="A44" s="2"/>
      <c r="B44" s="2"/>
      <c r="C44" s="2"/>
      <c r="D44" s="11"/>
      <c r="E44" s="961"/>
      <c r="F44" s="961"/>
      <c r="G44" s="961"/>
      <c r="H44" s="961"/>
      <c r="I44" s="961"/>
      <c r="J44" s="961"/>
      <c r="K44" s="961"/>
      <c r="L44" s="961"/>
      <c r="M44" s="961"/>
      <c r="N44" s="961"/>
      <c r="O44" s="961"/>
      <c r="P44" s="961"/>
      <c r="Q44" s="961"/>
      <c r="R44" s="961"/>
      <c r="S44" s="961"/>
      <c r="T44" s="961"/>
      <c r="U44" s="961"/>
      <c r="V44" s="961"/>
      <c r="W44" s="961"/>
      <c r="X44" s="961"/>
      <c r="Y44" s="961"/>
      <c r="Z44" s="961"/>
      <c r="AA44" s="961"/>
      <c r="AB44" s="972"/>
      <c r="AC44" s="972"/>
      <c r="AE44" s="1437"/>
      <c r="AF44" s="1302"/>
      <c r="AG44" s="1302"/>
      <c r="AH44" s="1438"/>
    </row>
    <row r="45" spans="1:35" x14ac:dyDescent="0.2">
      <c r="A45" s="2"/>
      <c r="B45" s="2"/>
      <c r="C45" s="2"/>
      <c r="D45" s="11"/>
      <c r="E45" s="962"/>
      <c r="F45" s="962"/>
      <c r="G45" s="962"/>
      <c r="H45" s="962"/>
      <c r="I45" s="962"/>
      <c r="J45" s="962"/>
      <c r="K45" s="962"/>
      <c r="L45" s="962"/>
      <c r="M45" s="962"/>
      <c r="N45" s="962"/>
      <c r="O45" s="962"/>
      <c r="P45" s="962"/>
      <c r="Q45" s="962"/>
      <c r="R45" s="962"/>
      <c r="S45" s="962"/>
      <c r="T45" s="962"/>
      <c r="U45" s="962"/>
      <c r="V45" s="962"/>
      <c r="W45" s="962"/>
      <c r="X45" s="962"/>
      <c r="Y45" s="962"/>
      <c r="Z45" s="962"/>
      <c r="AA45" s="962"/>
      <c r="AB45" s="963"/>
      <c r="AC45" s="963"/>
      <c r="AE45" s="969"/>
      <c r="AF45" s="970"/>
      <c r="AG45" s="970"/>
      <c r="AH45" s="971"/>
    </row>
    <row r="46" spans="1:35" x14ac:dyDescent="0.2">
      <c r="A46" s="2"/>
      <c r="B46" s="2"/>
      <c r="C46" s="2"/>
      <c r="D46" s="11"/>
      <c r="E46" s="964"/>
      <c r="F46" s="964"/>
      <c r="G46" s="964"/>
      <c r="H46" s="964"/>
      <c r="I46" s="964"/>
      <c r="J46" s="964"/>
      <c r="K46" s="964"/>
      <c r="L46" s="964"/>
      <c r="M46" s="964"/>
      <c r="N46" s="964"/>
      <c r="O46" s="964"/>
      <c r="P46" s="964"/>
      <c r="Q46" s="964"/>
      <c r="R46" s="964"/>
      <c r="S46" s="964"/>
      <c r="T46" s="964"/>
      <c r="U46" s="964"/>
      <c r="V46" s="964"/>
      <c r="W46" s="964"/>
      <c r="X46" s="964"/>
      <c r="Y46" s="964"/>
      <c r="Z46" s="964"/>
      <c r="AA46" s="964"/>
      <c r="AB46" s="965"/>
      <c r="AC46" s="965"/>
      <c r="AE46" s="1439"/>
      <c r="AF46" s="898"/>
      <c r="AG46" s="898"/>
      <c r="AH46" s="899"/>
    </row>
    <row r="47" spans="1:35" x14ac:dyDescent="0.2">
      <c r="D47" s="4"/>
      <c r="E47" s="961"/>
      <c r="F47" s="961"/>
      <c r="G47" s="961"/>
      <c r="H47" s="961"/>
      <c r="I47" s="961"/>
      <c r="J47" s="961"/>
      <c r="K47" s="961"/>
      <c r="L47" s="961"/>
      <c r="M47" s="961"/>
      <c r="N47" s="961"/>
      <c r="O47" s="961"/>
      <c r="P47" s="961"/>
      <c r="Q47" s="961"/>
      <c r="R47" s="961"/>
      <c r="S47" s="961"/>
      <c r="T47" s="961"/>
      <c r="U47" s="961"/>
      <c r="V47" s="961"/>
      <c r="W47" s="961"/>
      <c r="X47" s="961"/>
      <c r="Y47" s="961"/>
      <c r="Z47" s="961"/>
      <c r="AA47" s="961"/>
      <c r="AB47" s="972"/>
      <c r="AC47" s="972"/>
      <c r="AE47" s="900"/>
      <c r="AF47" s="901"/>
      <c r="AG47" s="901"/>
      <c r="AH47" s="902"/>
    </row>
    <row r="48" spans="1:35" x14ac:dyDescent="0.2">
      <c r="D48" s="4"/>
      <c r="E48" s="962"/>
      <c r="F48" s="962"/>
      <c r="G48" s="962"/>
      <c r="H48" s="962"/>
      <c r="I48" s="962"/>
      <c r="J48" s="962"/>
      <c r="K48" s="962"/>
      <c r="L48" s="962"/>
      <c r="M48" s="962"/>
      <c r="N48" s="962"/>
      <c r="O48" s="962"/>
      <c r="P48" s="962"/>
      <c r="Q48" s="962"/>
      <c r="R48" s="962"/>
      <c r="S48" s="962"/>
      <c r="T48" s="962"/>
      <c r="U48" s="962"/>
      <c r="V48" s="962"/>
      <c r="W48" s="962"/>
      <c r="X48" s="962"/>
      <c r="Y48" s="962"/>
      <c r="Z48" s="962"/>
      <c r="AA48" s="962"/>
      <c r="AB48" s="963"/>
      <c r="AC48" s="963"/>
      <c r="AE48" s="900"/>
      <c r="AF48" s="901"/>
      <c r="AG48" s="901"/>
      <c r="AH48" s="902"/>
    </row>
    <row r="49" spans="1:41" x14ac:dyDescent="0.2">
      <c r="D49" s="4"/>
      <c r="E49" s="964"/>
      <c r="F49" s="964"/>
      <c r="G49" s="964"/>
      <c r="H49" s="964"/>
      <c r="I49" s="964"/>
      <c r="J49" s="964"/>
      <c r="K49" s="964"/>
      <c r="L49" s="964"/>
      <c r="M49" s="964"/>
      <c r="N49" s="964"/>
      <c r="O49" s="964"/>
      <c r="P49" s="964"/>
      <c r="Q49" s="964"/>
      <c r="R49" s="964"/>
      <c r="S49" s="964"/>
      <c r="T49" s="964"/>
      <c r="U49" s="964"/>
      <c r="V49" s="964"/>
      <c r="W49" s="964"/>
      <c r="X49" s="964"/>
      <c r="Y49" s="964"/>
      <c r="Z49" s="964"/>
      <c r="AA49" s="964"/>
      <c r="AB49" s="965"/>
      <c r="AC49" s="965"/>
      <c r="AD49" s="2"/>
      <c r="AE49" s="900"/>
      <c r="AF49" s="901"/>
      <c r="AG49" s="901"/>
      <c r="AH49" s="902"/>
      <c r="AI49" s="54"/>
    </row>
    <row r="50" spans="1:41" x14ac:dyDescent="0.2">
      <c r="D50" s="4"/>
      <c r="AE50" s="903"/>
      <c r="AF50" s="904"/>
      <c r="AG50" s="904"/>
      <c r="AH50" s="905"/>
    </row>
    <row r="51" spans="1:41" x14ac:dyDescent="0.2">
      <c r="D51" s="4"/>
      <c r="Z51" s="973" t="s">
        <v>103</v>
      </c>
      <c r="AA51" s="974"/>
      <c r="AB51" s="974"/>
      <c r="AC51" s="974"/>
      <c r="AD51" s="974"/>
      <c r="AE51" s="974"/>
      <c r="AF51" s="974"/>
      <c r="AG51" s="974"/>
      <c r="AH51" s="975"/>
    </row>
    <row r="52" spans="1:41" x14ac:dyDescent="0.2">
      <c r="D52" s="5"/>
      <c r="E52" s="6"/>
      <c r="F52" s="6"/>
      <c r="G52" s="6"/>
      <c r="H52" s="6"/>
      <c r="I52" s="6"/>
      <c r="J52" s="6"/>
      <c r="K52" s="6"/>
      <c r="L52" s="6"/>
      <c r="M52" s="6"/>
      <c r="N52" s="6"/>
      <c r="O52" s="6"/>
      <c r="P52" s="6"/>
      <c r="Q52" s="6"/>
      <c r="R52" s="6"/>
      <c r="S52" s="6"/>
      <c r="T52" s="6"/>
      <c r="U52" s="6"/>
      <c r="V52" s="6"/>
      <c r="W52" s="6"/>
      <c r="X52" s="6"/>
      <c r="Y52" s="6"/>
      <c r="Z52" s="976"/>
      <c r="AA52" s="977"/>
      <c r="AB52" s="977"/>
      <c r="AC52" s="977"/>
      <c r="AD52" s="977"/>
      <c r="AE52" s="977"/>
      <c r="AF52" s="977"/>
      <c r="AG52" s="977"/>
      <c r="AH52" s="978"/>
    </row>
    <row r="53" spans="1:41" ht="13.5" customHeight="1" x14ac:dyDescent="0.2">
      <c r="D53" s="979" t="s">
        <v>382</v>
      </c>
      <c r="E53" s="980"/>
      <c r="F53" s="980"/>
      <c r="G53" s="980"/>
      <c r="H53" s="980"/>
      <c r="I53" s="980"/>
      <c r="J53" s="980"/>
      <c r="K53" s="980"/>
      <c r="L53" s="980"/>
      <c r="M53" s="980"/>
      <c r="N53" s="980"/>
      <c r="O53" s="980"/>
      <c r="P53" s="980"/>
      <c r="Q53" s="980"/>
      <c r="R53" s="980"/>
      <c r="S53" s="980"/>
      <c r="T53" s="980"/>
      <c r="U53" s="980"/>
      <c r="V53" s="980"/>
      <c r="W53" s="980"/>
      <c r="X53" s="980"/>
      <c r="Y53" s="981"/>
      <c r="Z53" s="1272" t="str">
        <f>IF(ISBLANK('一括記入シート（最初）'!$E$14),"",'一括記入シート（最初）'!$E$14)</f>
        <v>〇〇水土里会</v>
      </c>
      <c r="AA53" s="1432"/>
      <c r="AB53" s="1432"/>
      <c r="AC53" s="1432"/>
      <c r="AD53" s="1432"/>
      <c r="AE53" s="1432"/>
      <c r="AF53" s="1432"/>
      <c r="AG53" s="1432"/>
      <c r="AH53" s="1433"/>
      <c r="AI53" s="339" t="s">
        <v>95</v>
      </c>
      <c r="AJ53" s="340"/>
      <c r="AK53" s="340"/>
      <c r="AL53" s="340"/>
      <c r="AM53" s="340"/>
      <c r="AN53" s="340"/>
      <c r="AO53" s="340"/>
    </row>
    <row r="54" spans="1:41" ht="13.5" customHeight="1" x14ac:dyDescent="0.2">
      <c r="D54" s="982"/>
      <c r="E54" s="983"/>
      <c r="F54" s="983"/>
      <c r="G54" s="983"/>
      <c r="H54" s="983"/>
      <c r="I54" s="983"/>
      <c r="J54" s="983"/>
      <c r="K54" s="983"/>
      <c r="L54" s="983"/>
      <c r="M54" s="983"/>
      <c r="N54" s="983"/>
      <c r="O54" s="983"/>
      <c r="P54" s="983"/>
      <c r="Q54" s="983"/>
      <c r="R54" s="983"/>
      <c r="S54" s="983"/>
      <c r="T54" s="983"/>
      <c r="U54" s="983"/>
      <c r="V54" s="983"/>
      <c r="W54" s="983"/>
      <c r="X54" s="983"/>
      <c r="Y54" s="984"/>
      <c r="Z54" s="1273"/>
      <c r="AA54" s="1434"/>
      <c r="AB54" s="1434"/>
      <c r="AC54" s="1434"/>
      <c r="AD54" s="1434"/>
      <c r="AE54" s="1434"/>
      <c r="AF54" s="1434"/>
      <c r="AG54" s="1434"/>
      <c r="AH54" s="1435"/>
    </row>
    <row r="55" spans="1:41" ht="13.5" customHeight="1" x14ac:dyDescent="0.2">
      <c r="D55" s="982"/>
      <c r="E55" s="983"/>
      <c r="F55" s="983"/>
      <c r="G55" s="983"/>
      <c r="H55" s="983"/>
      <c r="I55" s="983"/>
      <c r="J55" s="983"/>
      <c r="K55" s="983"/>
      <c r="L55" s="983"/>
      <c r="M55" s="983"/>
      <c r="N55" s="983"/>
      <c r="O55" s="983"/>
      <c r="P55" s="983"/>
      <c r="Q55" s="983"/>
      <c r="R55" s="983"/>
      <c r="S55" s="983"/>
      <c r="T55" s="983"/>
      <c r="U55" s="983"/>
      <c r="V55" s="983"/>
      <c r="W55" s="983"/>
      <c r="X55" s="983"/>
      <c r="Y55" s="984"/>
      <c r="Z55" s="1273"/>
      <c r="AA55" s="1434"/>
      <c r="AB55" s="1434"/>
      <c r="AC55" s="1434"/>
      <c r="AD55" s="1434"/>
      <c r="AE55" s="1434"/>
      <c r="AF55" s="1434"/>
      <c r="AG55" s="1434"/>
      <c r="AH55" s="1435"/>
    </row>
    <row r="56" spans="1:41" ht="17.25" customHeight="1" x14ac:dyDescent="0.2">
      <c r="D56" s="985"/>
      <c r="E56" s="986"/>
      <c r="F56" s="986"/>
      <c r="G56" s="986"/>
      <c r="H56" s="986"/>
      <c r="I56" s="986"/>
      <c r="J56" s="986"/>
      <c r="K56" s="986"/>
      <c r="L56" s="986"/>
      <c r="M56" s="986"/>
      <c r="N56" s="986"/>
      <c r="O56" s="986"/>
      <c r="P56" s="986"/>
      <c r="Q56" s="986"/>
      <c r="R56" s="986"/>
      <c r="S56" s="986"/>
      <c r="T56" s="986"/>
      <c r="U56" s="986"/>
      <c r="V56" s="986"/>
      <c r="W56" s="986"/>
      <c r="X56" s="986"/>
      <c r="Y56" s="987"/>
      <c r="Z56" s="931"/>
      <c r="AA56" s="932"/>
      <c r="AB56" s="932"/>
      <c r="AC56" s="932"/>
      <c r="AD56" s="932"/>
      <c r="AE56" s="932"/>
      <c r="AF56" s="932"/>
      <c r="AG56" s="932"/>
      <c r="AH56" s="933"/>
    </row>
    <row r="57" spans="1:41" x14ac:dyDescent="0.2">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row>
    <row r="58" spans="1:41" x14ac:dyDescent="0.2">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960" t="s">
        <v>104</v>
      </c>
      <c r="AA58" s="960"/>
      <c r="AB58" s="960"/>
      <c r="AC58" s="960"/>
      <c r="AD58" s="960"/>
      <c r="AE58" s="960"/>
      <c r="AF58" s="960"/>
      <c r="AG58" s="960"/>
      <c r="AH58" s="960"/>
    </row>
    <row r="59" spans="1:41" x14ac:dyDescent="0.2">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row>
    <row r="60" spans="1:41"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848" t="s">
        <v>105</v>
      </c>
      <c r="AA60" s="848"/>
      <c r="AB60" s="848"/>
      <c r="AC60" s="848"/>
      <c r="AD60" s="848"/>
      <c r="AE60" s="848"/>
      <c r="AF60" s="848"/>
      <c r="AG60" s="848"/>
      <c r="AH60" s="848"/>
    </row>
  </sheetData>
  <mergeCells count="57">
    <mergeCell ref="AI3:AP4"/>
    <mergeCell ref="D9:I12"/>
    <mergeCell ref="J5:R7"/>
    <mergeCell ref="Z58:AH58"/>
    <mergeCell ref="D17:G20"/>
    <mergeCell ref="H17:K20"/>
    <mergeCell ref="L17:P20"/>
    <mergeCell ref="Z17:AD20"/>
    <mergeCell ref="U19:Y19"/>
    <mergeCell ref="H21:K24"/>
    <mergeCell ref="L21:P24"/>
    <mergeCell ref="J13:S16"/>
    <mergeCell ref="Z21:AD24"/>
    <mergeCell ref="D21:G24"/>
    <mergeCell ref="U22:Y22"/>
    <mergeCell ref="U23:Y23"/>
    <mergeCell ref="Z60:AH60"/>
    <mergeCell ref="E25:O27"/>
    <mergeCell ref="X26:Y26"/>
    <mergeCell ref="Z51:AH52"/>
    <mergeCell ref="E29:O30"/>
    <mergeCell ref="P29:AG30"/>
    <mergeCell ref="E28:O28"/>
    <mergeCell ref="P28:AG28"/>
    <mergeCell ref="D53:Y56"/>
    <mergeCell ref="E38:AG40"/>
    <mergeCell ref="E47:AC49"/>
    <mergeCell ref="AD32:AG33"/>
    <mergeCell ref="N34:Q37"/>
    <mergeCell ref="R34:U37"/>
    <mergeCell ref="V34:Y37"/>
    <mergeCell ref="Z34:AC37"/>
    <mergeCell ref="A1:C2"/>
    <mergeCell ref="N32:Q33"/>
    <mergeCell ref="R32:U33"/>
    <mergeCell ref="V32:Y33"/>
    <mergeCell ref="Z32:AC33"/>
    <mergeCell ref="D13:I16"/>
    <mergeCell ref="Q17:T20"/>
    <mergeCell ref="Q21:T24"/>
    <mergeCell ref="T13:AD16"/>
    <mergeCell ref="U18:Y18"/>
    <mergeCell ref="D1:AH2"/>
    <mergeCell ref="D3:AH4"/>
    <mergeCell ref="D5:I8"/>
    <mergeCell ref="AE5:AH12"/>
    <mergeCell ref="J9:AD12"/>
    <mergeCell ref="Z53:AH56"/>
    <mergeCell ref="S5:V8"/>
    <mergeCell ref="W6:AD7"/>
    <mergeCell ref="K8:Q8"/>
    <mergeCell ref="AD34:AG37"/>
    <mergeCell ref="F32:K35"/>
    <mergeCell ref="E41:AC43"/>
    <mergeCell ref="AE43:AH45"/>
    <mergeCell ref="E44:AC46"/>
    <mergeCell ref="AE46:AH50"/>
  </mergeCells>
  <phoneticPr fontId="58"/>
  <hyperlinks>
    <hyperlink ref="Z58:AH58" location="関係書類一覧表!Print_Area" display="関係書類一覧表!Print_Area" xr:uid="{B809A206-B6E4-4C34-BA1D-5ADC631D7F08}"/>
    <hyperlink ref="Z60:AH60" location="'一括記入シート（最初に記入してください）'!A1" display="'一括記入シート（最初に記入してください）'!A1" xr:uid="{DCFB702D-3962-407F-8DB2-DBCABA0A49BB}"/>
  </hyperlinks>
  <pageMargins left="0.68" right="0.39305555555555555" top="0.78" bottom="0.59027777777777779" header="0.51180555555555562" footer="0.51180555555555562"/>
  <pageSetup paperSize="9" scale="99" firstPageNumber="4294963191"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659EE-EBB3-4897-8F44-1AA98475480F}">
  <sheetPr>
    <tabColor theme="3" tint="0.79998168889431442"/>
  </sheetPr>
  <dimension ref="A1:BS199"/>
  <sheetViews>
    <sheetView topLeftCell="A72" workbookViewId="0">
      <selection activeCell="F92" sqref="F92:AJ100"/>
    </sheetView>
  </sheetViews>
  <sheetFormatPr defaultRowHeight="13.2" x14ac:dyDescent="0.2"/>
  <cols>
    <col min="1" max="36" width="2.6640625" customWidth="1"/>
    <col min="37" max="37" width="2.6640625" style="52" customWidth="1"/>
    <col min="38" max="71" width="9" style="52" bestFit="1" customWidth="1"/>
  </cols>
  <sheetData>
    <row r="1" spans="1:43" x14ac:dyDescent="0.2">
      <c r="A1" s="1147" t="s">
        <v>226</v>
      </c>
      <c r="B1" s="1147"/>
      <c r="C1" s="1147"/>
      <c r="D1" s="1147"/>
      <c r="E1" s="1147"/>
      <c r="F1" s="1147"/>
      <c r="G1" s="1147"/>
      <c r="H1" s="1147"/>
      <c r="I1" s="1147"/>
      <c r="J1" s="1147"/>
      <c r="K1" s="1147"/>
      <c r="L1" s="1147"/>
      <c r="M1" s="1147"/>
      <c r="N1" s="1147"/>
      <c r="O1" s="1147"/>
      <c r="P1" s="1147"/>
      <c r="Q1" s="1147"/>
      <c r="R1" s="1147"/>
      <c r="S1" s="1147"/>
      <c r="T1" s="1147"/>
      <c r="U1" s="1147"/>
      <c r="V1" s="1147"/>
      <c r="W1" s="1147"/>
      <c r="X1" s="1147"/>
      <c r="Y1" s="1147"/>
      <c r="Z1" s="1147"/>
      <c r="AA1" s="1147"/>
      <c r="AB1" s="1147"/>
      <c r="AC1" s="1147"/>
      <c r="AD1" s="1147"/>
      <c r="AE1" s="1147"/>
      <c r="AF1" s="1147"/>
      <c r="AG1" s="1147"/>
      <c r="AH1" s="1147"/>
      <c r="AI1" s="1147"/>
      <c r="AJ1" s="1147"/>
      <c r="AK1" s="347" t="s">
        <v>835</v>
      </c>
      <c r="AL1" s="340"/>
      <c r="AM1" s="340"/>
      <c r="AN1" s="340"/>
      <c r="AO1" s="340"/>
    </row>
    <row r="2" spans="1:43" x14ac:dyDescent="0.2">
      <c r="A2" s="1147"/>
      <c r="B2" s="1147"/>
      <c r="C2" s="1147"/>
      <c r="D2" s="1147"/>
      <c r="E2" s="1147"/>
      <c r="F2" s="1147"/>
      <c r="G2" s="1147"/>
      <c r="H2" s="1147"/>
      <c r="I2" s="1147"/>
      <c r="J2" s="1147"/>
      <c r="K2" s="1147"/>
      <c r="L2" s="1147"/>
      <c r="M2" s="1147"/>
      <c r="N2" s="1147"/>
      <c r="O2" s="1147"/>
      <c r="P2" s="1147"/>
      <c r="Q2" s="1147"/>
      <c r="R2" s="1147"/>
      <c r="S2" s="1147"/>
      <c r="T2" s="1147"/>
      <c r="U2" s="1147"/>
      <c r="V2" s="1147"/>
      <c r="W2" s="1147"/>
      <c r="X2" s="1147"/>
      <c r="Y2" s="1147"/>
      <c r="Z2" s="1147"/>
      <c r="AA2" s="1147"/>
      <c r="AB2" s="1147"/>
      <c r="AC2" s="1147"/>
      <c r="AD2" s="1147"/>
      <c r="AE2" s="1147"/>
      <c r="AF2" s="1147"/>
      <c r="AG2" s="1147"/>
      <c r="AH2" s="1147"/>
      <c r="AI2" s="1147"/>
      <c r="AJ2" s="1147"/>
      <c r="AK2" s="339" t="s">
        <v>227</v>
      </c>
      <c r="AL2" s="340"/>
      <c r="AM2" s="340"/>
      <c r="AN2" s="340"/>
      <c r="AO2" s="340"/>
    </row>
    <row r="3" spans="1:43" ht="12.75" customHeight="1" x14ac:dyDescent="0.2">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326" t="s">
        <v>714</v>
      </c>
      <c r="AL3" s="1326"/>
      <c r="AM3" s="1326"/>
      <c r="AN3" s="1326"/>
      <c r="AO3" s="1326"/>
      <c r="AP3" s="1326"/>
    </row>
    <row r="4" spans="1:43" ht="13.5" customHeight="1" x14ac:dyDescent="0.2">
      <c r="A4" s="1066" t="s">
        <v>107</v>
      </c>
      <c r="B4" s="1066"/>
      <c r="C4" s="1066"/>
      <c r="D4" s="1066"/>
      <c r="E4" s="1066"/>
      <c r="F4" s="1066"/>
      <c r="G4" s="966" t="str">
        <f>IF(ISBLANK('一括記入シート（最初）'!$E$14),"○○○○○○○",'一括記入シート（最初）'!$E$14)</f>
        <v>〇〇水土里会</v>
      </c>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8"/>
      <c r="AK4" s="1326"/>
      <c r="AL4" s="1326"/>
      <c r="AM4" s="1326"/>
      <c r="AN4" s="1326"/>
      <c r="AO4" s="1326"/>
      <c r="AP4" s="1326"/>
    </row>
    <row r="5" spans="1:43" ht="14.4" x14ac:dyDescent="0.2">
      <c r="A5" s="1066"/>
      <c r="B5" s="1066"/>
      <c r="C5" s="1066"/>
      <c r="D5" s="1066"/>
      <c r="E5" s="1066"/>
      <c r="F5" s="1066"/>
      <c r="G5" s="192"/>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93"/>
      <c r="AK5" s="61"/>
    </row>
    <row r="6" spans="1:43" ht="14.4" x14ac:dyDescent="0.2">
      <c r="A6" s="1066"/>
      <c r="B6" s="1066"/>
      <c r="C6" s="1066"/>
      <c r="D6" s="1066"/>
      <c r="E6" s="1066"/>
      <c r="F6" s="1066"/>
      <c r="G6" s="1058" t="s">
        <v>87</v>
      </c>
      <c r="H6" s="1059"/>
      <c r="I6" s="1536" t="str">
        <f>IF(ISBLANK('一括記入シート（最初）'!$C$39),"",'一括記入シート（最初）'!$C$39)</f>
        <v>〇〇</v>
      </c>
      <c r="J6" s="1536"/>
      <c r="K6" s="1536"/>
      <c r="L6" s="1536"/>
      <c r="M6" s="1536"/>
      <c r="N6" s="1536"/>
      <c r="O6" s="169"/>
      <c r="P6" s="1059" t="s">
        <v>88</v>
      </c>
      <c r="Q6" s="1059"/>
      <c r="R6" s="977" t="str">
        <f>IF(ISBLANK('一括記入シート（最初）'!$C$40),"",'一括記入シート（最初）'!$C$40)</f>
        <v>○○○○</v>
      </c>
      <c r="S6" s="977"/>
      <c r="T6" s="977"/>
      <c r="U6" s="977"/>
      <c r="V6" s="977"/>
      <c r="W6" s="977"/>
      <c r="X6" s="977"/>
      <c r="Y6" s="977"/>
      <c r="Z6" s="977"/>
      <c r="AA6" s="977"/>
      <c r="AB6" s="169"/>
      <c r="AC6" s="169"/>
      <c r="AD6" s="169"/>
      <c r="AE6" s="169"/>
      <c r="AF6" s="169"/>
      <c r="AG6" s="169"/>
      <c r="AH6" s="169"/>
      <c r="AI6" s="169"/>
      <c r="AJ6" s="194"/>
      <c r="AK6" s="61"/>
    </row>
    <row r="7" spans="1:43" ht="14.4" x14ac:dyDescent="0.2">
      <c r="A7" s="1066" t="s">
        <v>108</v>
      </c>
      <c r="B7" s="1066"/>
      <c r="C7" s="1066"/>
      <c r="D7" s="1066"/>
      <c r="E7" s="1066"/>
      <c r="F7" s="1066"/>
      <c r="G7" s="1089" t="s">
        <v>296</v>
      </c>
      <c r="H7" s="1046"/>
      <c r="I7" s="1067"/>
      <c r="J7" s="1067"/>
      <c r="K7" s="195" t="s">
        <v>62</v>
      </c>
      <c r="L7" s="1067"/>
      <c r="M7" s="1067"/>
      <c r="N7" s="195" t="s">
        <v>63</v>
      </c>
      <c r="O7" s="1067"/>
      <c r="P7" s="1067"/>
      <c r="Q7" s="196" t="s">
        <v>64</v>
      </c>
      <c r="R7" s="1066" t="s">
        <v>281</v>
      </c>
      <c r="S7" s="1066"/>
      <c r="T7" s="1066"/>
      <c r="U7" s="1066"/>
      <c r="V7" s="1066"/>
      <c r="W7" s="1066"/>
      <c r="X7" s="1089" t="s">
        <v>296</v>
      </c>
      <c r="Y7" s="1046"/>
      <c r="Z7" s="1067"/>
      <c r="AA7" s="1067"/>
      <c r="AB7" s="195" t="s">
        <v>62</v>
      </c>
      <c r="AC7" s="1067"/>
      <c r="AD7" s="1067"/>
      <c r="AE7" s="195" t="s">
        <v>63</v>
      </c>
      <c r="AF7" s="1067"/>
      <c r="AG7" s="1067"/>
      <c r="AH7" s="196" t="s">
        <v>64</v>
      </c>
      <c r="AI7" s="1048"/>
      <c r="AJ7" s="1048"/>
      <c r="AK7" s="61"/>
    </row>
    <row r="8" spans="1:43" ht="14.4" x14ac:dyDescent="0.2">
      <c r="A8" s="147"/>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61"/>
    </row>
    <row r="9" spans="1:43" ht="14.4" x14ac:dyDescent="0.2">
      <c r="A9" s="1090" t="s">
        <v>288</v>
      </c>
      <c r="B9" s="1090"/>
      <c r="C9" s="1068" t="str">
        <f>IF(ISBLANK('一括記入シート（最初）'!$C$41),"",'一括記入シート（最初）'!$C$41)</f>
        <v>代表</v>
      </c>
      <c r="D9" s="1069"/>
      <c r="E9" s="1070"/>
      <c r="F9" s="1068" t="str">
        <f>IF(ISBLANK('一括記入シート（最初）'!$C$42),"",'一括記入シート（最初）'!$C$42)</f>
        <v>副代表</v>
      </c>
      <c r="G9" s="1069"/>
      <c r="H9" s="1070"/>
      <c r="I9" s="1068" t="str">
        <f>IF(ISBLANK('一括記入シート（最初）'!$C$43),"",'一括記入シート（最初）'!$C$43)</f>
        <v>事務局長</v>
      </c>
      <c r="J9" s="1069"/>
      <c r="K9" s="1070"/>
      <c r="L9" s="1068" t="str">
        <f>IF(ISBLANK('一括記入シート（最初）'!$C$44),"",'一括記入シート（最初）'!$C$44)</f>
        <v>会計</v>
      </c>
      <c r="M9" s="1069"/>
      <c r="N9" s="1070"/>
      <c r="O9" s="1068" t="str">
        <f>IF(ISBLANK('一括記入シート（最初）'!$C$45),"",'一括記入シート（最初）'!$C$45)</f>
        <v>　担当者（工事）</v>
      </c>
      <c r="P9" s="1069"/>
      <c r="Q9" s="1070"/>
      <c r="R9" s="1068" t="str">
        <f>IF(ISBLANK('一括記入シート（最初）'!$C$46),"",'一括記入シート（最初）'!$C$46)</f>
        <v/>
      </c>
      <c r="S9" s="1069"/>
      <c r="T9" s="1070"/>
      <c r="U9" s="1068" t="str">
        <f>IF(ISBLANK('一括記入シート（最初）'!$C$47),"",'一括記入シート（最初）'!$C$47)</f>
        <v/>
      </c>
      <c r="V9" s="1069"/>
      <c r="W9" s="1070"/>
      <c r="X9" s="1068" t="str">
        <f>IF(ISBLANK('一括記入シート（最初）'!$C$48),"",'一括記入シート（最初）'!$C$48)</f>
        <v/>
      </c>
      <c r="Y9" s="1069"/>
      <c r="Z9" s="1070"/>
      <c r="AA9" s="1068" t="str">
        <f>IF(ISBLANK('一括記入シート（最初）'!$C$49),"",'一括記入シート（最初）'!$C$49)</f>
        <v/>
      </c>
      <c r="AB9" s="1069"/>
      <c r="AC9" s="1070"/>
      <c r="AD9" s="1068" t="str">
        <f>IF(ISBLANK('一括記入シート（最初）'!$C$50),"",'一括記入シート（最初）'!$C$50)</f>
        <v/>
      </c>
      <c r="AE9" s="1069"/>
      <c r="AF9" s="1070"/>
      <c r="AG9" s="192"/>
      <c r="AH9" s="147"/>
      <c r="AI9" s="147"/>
      <c r="AJ9" s="147"/>
      <c r="AK9" s="61"/>
    </row>
    <row r="10" spans="1:43" ht="14.4" x14ac:dyDescent="0.2">
      <c r="A10" s="1090"/>
      <c r="B10" s="1090"/>
      <c r="C10" s="1048"/>
      <c r="D10" s="1048"/>
      <c r="E10" s="1048"/>
      <c r="F10" s="1048"/>
      <c r="G10" s="1048"/>
      <c r="H10" s="1048"/>
      <c r="I10" s="1048"/>
      <c r="J10" s="1048"/>
      <c r="K10" s="1048"/>
      <c r="L10" s="1048"/>
      <c r="M10" s="1048"/>
      <c r="N10" s="1048"/>
      <c r="O10" s="1048"/>
      <c r="P10" s="1048"/>
      <c r="Q10" s="1048"/>
      <c r="R10" s="1048"/>
      <c r="S10" s="1048"/>
      <c r="T10" s="1048"/>
      <c r="U10" s="1048"/>
      <c r="V10" s="1048"/>
      <c r="W10" s="1048"/>
      <c r="X10" s="1048"/>
      <c r="Y10" s="1048"/>
      <c r="Z10" s="1048"/>
      <c r="AA10" s="1048"/>
      <c r="AB10" s="1048"/>
      <c r="AC10" s="1048"/>
      <c r="AD10" s="1048"/>
      <c r="AE10" s="1048"/>
      <c r="AF10" s="1048"/>
      <c r="AG10" s="192"/>
      <c r="AH10" s="147"/>
      <c r="AI10" s="147"/>
      <c r="AJ10" s="147"/>
      <c r="AK10" s="61"/>
    </row>
    <row r="11" spans="1:43" ht="14.4" x14ac:dyDescent="0.2">
      <c r="A11" s="1090"/>
      <c r="B11" s="1090"/>
      <c r="C11" s="1048"/>
      <c r="D11" s="1048"/>
      <c r="E11" s="1048"/>
      <c r="F11" s="1048"/>
      <c r="G11" s="1048"/>
      <c r="H11" s="1048"/>
      <c r="I11" s="1048"/>
      <c r="J11" s="1048"/>
      <c r="K11" s="1048"/>
      <c r="L11" s="1048"/>
      <c r="M11" s="1048"/>
      <c r="N11" s="1048"/>
      <c r="O11" s="1048"/>
      <c r="P11" s="1048"/>
      <c r="Q11" s="1048"/>
      <c r="R11" s="1048"/>
      <c r="S11" s="1048"/>
      <c r="T11" s="1048"/>
      <c r="U11" s="1048"/>
      <c r="V11" s="1048"/>
      <c r="W11" s="1048"/>
      <c r="X11" s="1048"/>
      <c r="Y11" s="1048"/>
      <c r="Z11" s="1048"/>
      <c r="AA11" s="1048"/>
      <c r="AB11" s="1048"/>
      <c r="AC11" s="1048"/>
      <c r="AD11" s="1048"/>
      <c r="AE11" s="1048"/>
      <c r="AF11" s="1048"/>
      <c r="AG11" s="192"/>
      <c r="AH11" s="147"/>
      <c r="AI11" s="147"/>
      <c r="AJ11" s="147"/>
      <c r="AK11" s="61"/>
    </row>
    <row r="12" spans="1:43" ht="14.4" x14ac:dyDescent="0.2">
      <c r="A12" s="1090"/>
      <c r="B12" s="1090"/>
      <c r="C12" s="1048"/>
      <c r="D12" s="1048"/>
      <c r="E12" s="1048"/>
      <c r="F12" s="1048"/>
      <c r="G12" s="1048"/>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8"/>
      <c r="AD12" s="1048"/>
      <c r="AE12" s="1048"/>
      <c r="AF12" s="1048"/>
      <c r="AG12" s="192"/>
      <c r="AH12" s="147"/>
      <c r="AI12" s="147"/>
      <c r="AJ12" s="147"/>
      <c r="AK12" s="61"/>
    </row>
    <row r="13" spans="1:43" ht="14.4" x14ac:dyDescent="0.2">
      <c r="A13" s="1090"/>
      <c r="B13" s="1090"/>
      <c r="C13" s="1048"/>
      <c r="D13" s="1048"/>
      <c r="E13" s="1048"/>
      <c r="F13" s="1048"/>
      <c r="G13" s="1048"/>
      <c r="H13" s="1048"/>
      <c r="I13" s="1048"/>
      <c r="J13" s="1048"/>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92"/>
      <c r="AH13" s="147"/>
      <c r="AI13" s="147"/>
      <c r="AJ13" s="147"/>
      <c r="AK13" s="61"/>
    </row>
    <row r="14" spans="1:43" ht="14.4" x14ac:dyDescent="0.2">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61"/>
    </row>
    <row r="15" spans="1:43" ht="16.2" x14ac:dyDescent="0.2">
      <c r="A15" s="147"/>
      <c r="B15" s="147"/>
      <c r="C15" s="147"/>
      <c r="D15" s="147"/>
      <c r="E15" s="147"/>
      <c r="F15" s="147"/>
      <c r="G15" s="147"/>
      <c r="H15" s="147"/>
      <c r="I15" s="147"/>
      <c r="J15" s="147"/>
      <c r="K15" s="147"/>
      <c r="L15" s="147"/>
      <c r="M15" s="147"/>
      <c r="N15" s="147"/>
      <c r="O15" s="147"/>
      <c r="P15" s="147"/>
      <c r="Q15" s="147"/>
      <c r="R15" s="147"/>
      <c r="S15" s="147"/>
      <c r="T15" s="147"/>
      <c r="U15" s="147"/>
      <c r="V15" s="147" t="s">
        <v>228</v>
      </c>
      <c r="W15" s="147"/>
      <c r="X15" s="147"/>
      <c r="Y15" s="147"/>
      <c r="Z15" s="165">
        <f>IF(ISBLANK('一括記入シート（最初）'!$B$96),"○",'一括記入シート（最初）'!$B$96)</f>
        <v>1</v>
      </c>
      <c r="AA15" s="147"/>
      <c r="AB15" s="147"/>
      <c r="AC15" s="147"/>
      <c r="AD15" s="147"/>
      <c r="AE15" s="147"/>
      <c r="AF15" s="147"/>
      <c r="AG15" s="147"/>
      <c r="AH15" s="147"/>
      <c r="AI15" s="147"/>
      <c r="AJ15" s="147"/>
      <c r="AK15" s="364" t="s">
        <v>229</v>
      </c>
      <c r="AL15" s="340"/>
      <c r="AM15" s="340"/>
      <c r="AN15" s="340"/>
      <c r="AO15" s="340"/>
      <c r="AP15" s="340"/>
      <c r="AQ15" s="340"/>
    </row>
    <row r="16" spans="1:43" ht="14.4" x14ac:dyDescent="0.2">
      <c r="A16" s="1048"/>
      <c r="B16" s="1048"/>
      <c r="C16" s="1048"/>
      <c r="D16" s="1048"/>
      <c r="E16" s="1048"/>
      <c r="F16" s="1048"/>
      <c r="G16" s="1048"/>
      <c r="H16" s="1066" t="s">
        <v>74</v>
      </c>
      <c r="I16" s="1066"/>
      <c r="J16" s="1066"/>
      <c r="K16" s="1066"/>
      <c r="L16" s="1066"/>
      <c r="M16" s="1066"/>
      <c r="N16" s="1066"/>
      <c r="O16" s="1066"/>
      <c r="P16" s="1066"/>
      <c r="Q16" s="1066"/>
      <c r="R16" s="1066" t="s">
        <v>75</v>
      </c>
      <c r="S16" s="1066"/>
      <c r="T16" s="1066"/>
      <c r="U16" s="1066"/>
      <c r="V16" s="1066"/>
      <c r="W16" s="1066"/>
      <c r="X16" s="1066"/>
      <c r="Y16" s="1066"/>
      <c r="Z16" s="1066"/>
      <c r="AA16" s="1066"/>
      <c r="AB16" s="1066" t="s">
        <v>76</v>
      </c>
      <c r="AC16" s="1066"/>
      <c r="AD16" s="1066"/>
      <c r="AE16" s="1066"/>
      <c r="AF16" s="1066"/>
      <c r="AG16" s="1066"/>
      <c r="AH16" s="1066"/>
      <c r="AI16" s="1066"/>
      <c r="AJ16" s="1066"/>
      <c r="AK16" s="61"/>
    </row>
    <row r="17" spans="1:37" ht="14.4" x14ac:dyDescent="0.2">
      <c r="A17" s="1492" t="s">
        <v>595</v>
      </c>
      <c r="B17" s="1493"/>
      <c r="C17" s="1080" t="s">
        <v>230</v>
      </c>
      <c r="D17" s="1048"/>
      <c r="E17" s="1048"/>
      <c r="F17" s="1048"/>
      <c r="G17" s="1048"/>
      <c r="H17" s="1500">
        <f>IF(ISBLANK('一括記入シート（最初）'!$C$99),"",'一括記入シート（最初）'!$C$99)</f>
        <v>1050000</v>
      </c>
      <c r="I17" s="1500"/>
      <c r="J17" s="1500"/>
      <c r="K17" s="1500"/>
      <c r="L17" s="1500"/>
      <c r="M17" s="1500"/>
      <c r="N17" s="1500"/>
      <c r="O17" s="1500"/>
      <c r="P17" s="1500"/>
      <c r="Q17" s="1500"/>
      <c r="R17" s="1500">
        <f>IF(ISBLANK('一括記入シート（最初）'!$D$99),"",'一括記入シート（最初）'!$D$99)</f>
        <v>1100000</v>
      </c>
      <c r="S17" s="1500"/>
      <c r="T17" s="1500"/>
      <c r="U17" s="1500"/>
      <c r="V17" s="1500"/>
      <c r="W17" s="1500"/>
      <c r="X17" s="1500"/>
      <c r="Y17" s="1500"/>
      <c r="Z17" s="1500"/>
      <c r="AA17" s="1500"/>
      <c r="AB17" s="1500">
        <f>IF(ISBLANK('一括記入シート（最初）'!$E$99),"",'一括記入シート（最初）'!$E$99)</f>
        <v>50000</v>
      </c>
      <c r="AC17" s="1500"/>
      <c r="AD17" s="1500"/>
      <c r="AE17" s="1500"/>
      <c r="AF17" s="1500"/>
      <c r="AG17" s="1500"/>
      <c r="AH17" s="1500"/>
      <c r="AI17" s="1500"/>
      <c r="AJ17" s="1500"/>
      <c r="AK17" s="61"/>
    </row>
    <row r="18" spans="1:37" ht="14.4" x14ac:dyDescent="0.2">
      <c r="A18" s="1494"/>
      <c r="B18" s="1495"/>
      <c r="C18" s="1048"/>
      <c r="D18" s="1048"/>
      <c r="E18" s="1048"/>
      <c r="F18" s="1048"/>
      <c r="G18" s="1048"/>
      <c r="H18" s="1499">
        <f>IF(ISBLANK('一括記入シート（最初）'!$C$100),"",'一括記入シート（最初）'!$C$100)</f>
        <v>105000</v>
      </c>
      <c r="I18" s="1499"/>
      <c r="J18" s="1499"/>
      <c r="K18" s="1499"/>
      <c r="L18" s="1499"/>
      <c r="M18" s="1499"/>
      <c r="N18" s="1499"/>
      <c r="O18" s="1499"/>
      <c r="P18" s="1499"/>
      <c r="Q18" s="1499"/>
      <c r="R18" s="1499">
        <f>IF(ISBLANK('一括記入シート（最初）'!$D$100),"",'一括記入シート（最初）'!$D$100)</f>
        <v>110000</v>
      </c>
      <c r="S18" s="1499"/>
      <c r="T18" s="1499"/>
      <c r="U18" s="1499"/>
      <c r="V18" s="1499"/>
      <c r="W18" s="1499"/>
      <c r="X18" s="1499"/>
      <c r="Y18" s="1499"/>
      <c r="Z18" s="1499"/>
      <c r="AA18" s="1499"/>
      <c r="AB18" s="1499">
        <f>IF(ISBLANK('一括記入シート（最初）'!$E$100),"",'一括記入シート（最初）'!$E$100)</f>
        <v>5000</v>
      </c>
      <c r="AC18" s="1499"/>
      <c r="AD18" s="1499"/>
      <c r="AE18" s="1499"/>
      <c r="AF18" s="1499"/>
      <c r="AG18" s="1499"/>
      <c r="AH18" s="1499"/>
      <c r="AI18" s="1499"/>
      <c r="AJ18" s="1499"/>
      <c r="AK18" s="61"/>
    </row>
    <row r="19" spans="1:37" ht="14.4" x14ac:dyDescent="0.2">
      <c r="A19" s="1496"/>
      <c r="B19" s="1497"/>
      <c r="C19" s="1048"/>
      <c r="D19" s="1048"/>
      <c r="E19" s="1048"/>
      <c r="F19" s="1048"/>
      <c r="G19" s="1048"/>
      <c r="H19" s="1501">
        <f>IF(ISBLANK('一括記入シート（最初）'!$C$101),"",'一括記入シート（最初）'!$C$101)</f>
        <v>1155000</v>
      </c>
      <c r="I19" s="1501"/>
      <c r="J19" s="1501"/>
      <c r="K19" s="1501"/>
      <c r="L19" s="1501"/>
      <c r="M19" s="1501"/>
      <c r="N19" s="1501"/>
      <c r="O19" s="1501"/>
      <c r="P19" s="1501"/>
      <c r="Q19" s="1501"/>
      <c r="R19" s="1501">
        <f>IF(ISBLANK('一括記入シート（最初）'!$D$101),"",'一括記入シート（最初）'!$D$101)</f>
        <v>1210000</v>
      </c>
      <c r="S19" s="1501"/>
      <c r="T19" s="1501"/>
      <c r="U19" s="1501"/>
      <c r="V19" s="1501"/>
      <c r="W19" s="1501"/>
      <c r="X19" s="1501"/>
      <c r="Y19" s="1501"/>
      <c r="Z19" s="1501"/>
      <c r="AA19" s="1501"/>
      <c r="AB19" s="1501">
        <f>IF(ISBLANK('一括記入シート（最初）'!$E$101),"",'一括記入シート（最初）'!$E$101)</f>
        <v>55000</v>
      </c>
      <c r="AC19" s="1501"/>
      <c r="AD19" s="1501"/>
      <c r="AE19" s="1501"/>
      <c r="AF19" s="1501"/>
      <c r="AG19" s="1501"/>
      <c r="AH19" s="1501"/>
      <c r="AI19" s="1501"/>
      <c r="AJ19" s="1501"/>
      <c r="AK19" s="61"/>
    </row>
    <row r="20" spans="1:37" ht="14.4" x14ac:dyDescent="0.2">
      <c r="A20" s="1498" t="s">
        <v>69</v>
      </c>
      <c r="B20" s="1498"/>
      <c r="C20" s="1080" t="s">
        <v>230</v>
      </c>
      <c r="D20" s="1048"/>
      <c r="E20" s="1048"/>
      <c r="F20" s="1048"/>
      <c r="G20" s="1048"/>
      <c r="H20" s="1500">
        <f>IF(ISBLANK('一括記入シート（最初）'!$C$104),"",'一括記入シート（最初）'!$C$104)</f>
        <v>1000000</v>
      </c>
      <c r="I20" s="1500"/>
      <c r="J20" s="1500"/>
      <c r="K20" s="1500"/>
      <c r="L20" s="1500"/>
      <c r="M20" s="1500"/>
      <c r="N20" s="1500"/>
      <c r="O20" s="1500"/>
      <c r="P20" s="1500"/>
      <c r="Q20" s="1500"/>
      <c r="R20" s="1500">
        <f>IF(ISBLANK('一括記入シート（最初）'!$D$104),"",'一括記入シート（最初）'!$D$104)</f>
        <v>1047000</v>
      </c>
      <c r="S20" s="1500"/>
      <c r="T20" s="1500"/>
      <c r="U20" s="1500"/>
      <c r="V20" s="1500"/>
      <c r="W20" s="1500"/>
      <c r="X20" s="1500"/>
      <c r="Y20" s="1500"/>
      <c r="Z20" s="1500"/>
      <c r="AA20" s="1500"/>
      <c r="AB20" s="1500">
        <f>IF(ISBLANK('一括記入シート（最初）'!$E$104),"",'一括記入シート（最初）'!$E$104)</f>
        <v>47000</v>
      </c>
      <c r="AC20" s="1500"/>
      <c r="AD20" s="1500"/>
      <c r="AE20" s="1500"/>
      <c r="AF20" s="1500"/>
      <c r="AG20" s="1500"/>
      <c r="AH20" s="1500"/>
      <c r="AI20" s="1500"/>
      <c r="AJ20" s="1500"/>
      <c r="AK20" s="61"/>
    </row>
    <row r="21" spans="1:37" ht="14.4" x14ac:dyDescent="0.2">
      <c r="A21" s="1498"/>
      <c r="B21" s="1498"/>
      <c r="C21" s="1048"/>
      <c r="D21" s="1048"/>
      <c r="E21" s="1048"/>
      <c r="F21" s="1048"/>
      <c r="G21" s="1048"/>
      <c r="H21" s="1499">
        <f>IF(ISBLANK('一括記入シート（最初）'!$C$105),"",'一括記入シート（最初）'!$C$105)</f>
        <v>100000</v>
      </c>
      <c r="I21" s="1499"/>
      <c r="J21" s="1499"/>
      <c r="K21" s="1499"/>
      <c r="L21" s="1499"/>
      <c r="M21" s="1499"/>
      <c r="N21" s="1499"/>
      <c r="O21" s="1499"/>
      <c r="P21" s="1499"/>
      <c r="Q21" s="1499"/>
      <c r="R21" s="1499">
        <f>IF(ISBLANK('一括記入シート（最初）'!$D$105),"",'一括記入シート（最初）'!$D$105)</f>
        <v>104700</v>
      </c>
      <c r="S21" s="1499"/>
      <c r="T21" s="1499"/>
      <c r="U21" s="1499"/>
      <c r="V21" s="1499"/>
      <c r="W21" s="1499"/>
      <c r="X21" s="1499"/>
      <c r="Y21" s="1499"/>
      <c r="Z21" s="1499"/>
      <c r="AA21" s="1499"/>
      <c r="AB21" s="1499">
        <f>IF(ISBLANK('一括記入シート（最初）'!$E$105),"",'一括記入シート（最初）'!$E$105)</f>
        <v>4700</v>
      </c>
      <c r="AC21" s="1499"/>
      <c r="AD21" s="1499"/>
      <c r="AE21" s="1499"/>
      <c r="AF21" s="1499"/>
      <c r="AG21" s="1499"/>
      <c r="AH21" s="1499"/>
      <c r="AI21" s="1499"/>
      <c r="AJ21" s="1499"/>
      <c r="AK21" s="61"/>
    </row>
    <row r="22" spans="1:37" ht="14.4" x14ac:dyDescent="0.2">
      <c r="A22" s="1498"/>
      <c r="B22" s="1498"/>
      <c r="C22" s="1048"/>
      <c r="D22" s="1048"/>
      <c r="E22" s="1048"/>
      <c r="F22" s="1048"/>
      <c r="G22" s="1048"/>
      <c r="H22" s="1501">
        <f>IF(ISBLANK('一括記入シート（最初）'!$C$106),"",'一括記入シート（最初）'!$C$106)</f>
        <v>1100000</v>
      </c>
      <c r="I22" s="1501"/>
      <c r="J22" s="1501"/>
      <c r="K22" s="1501"/>
      <c r="L22" s="1501"/>
      <c r="M22" s="1501"/>
      <c r="N22" s="1501"/>
      <c r="O22" s="1501"/>
      <c r="P22" s="1501"/>
      <c r="Q22" s="1501"/>
      <c r="R22" s="1501">
        <f>IF(ISBLANK('一括記入シート（最初）'!$D$106),"",'一括記入シート（最初）'!$D$106)</f>
        <v>1151700</v>
      </c>
      <c r="S22" s="1501"/>
      <c r="T22" s="1501"/>
      <c r="U22" s="1501"/>
      <c r="V22" s="1501"/>
      <c r="W22" s="1501"/>
      <c r="X22" s="1501"/>
      <c r="Y22" s="1501"/>
      <c r="Z22" s="1501"/>
      <c r="AA22" s="1501"/>
      <c r="AB22" s="1501">
        <f>IF(ISBLANK('一括記入シート（最初）'!$E$106),"",'一括記入シート（最初）'!$E$106)</f>
        <v>51700</v>
      </c>
      <c r="AC22" s="1501"/>
      <c r="AD22" s="1501"/>
      <c r="AE22" s="1501"/>
      <c r="AF22" s="1501"/>
      <c r="AG22" s="1501"/>
      <c r="AH22" s="1501"/>
      <c r="AI22" s="1501"/>
      <c r="AJ22" s="1501"/>
      <c r="AK22" s="61"/>
    </row>
    <row r="23" spans="1:37" ht="14.4" x14ac:dyDescent="0.2">
      <c r="A23" s="224"/>
      <c r="B23" s="224"/>
      <c r="C23" s="147"/>
      <c r="D23" s="147"/>
      <c r="E23" s="147"/>
      <c r="F23" s="147"/>
      <c r="G23" s="147"/>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61"/>
    </row>
    <row r="24" spans="1:37" ht="14.4" x14ac:dyDescent="0.2">
      <c r="A24" s="147"/>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61"/>
    </row>
    <row r="25" spans="1:37" ht="14.4" x14ac:dyDescent="0.2">
      <c r="A25" s="147"/>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61"/>
    </row>
    <row r="26" spans="1:37" ht="13.5" customHeight="1" x14ac:dyDescent="0.2">
      <c r="A26" s="1121" t="s">
        <v>106</v>
      </c>
      <c r="B26" s="1064"/>
      <c r="C26" s="1064"/>
      <c r="D26" s="1064"/>
      <c r="E26" s="1065"/>
      <c r="F26" s="1111" t="s">
        <v>399</v>
      </c>
      <c r="G26" s="1112"/>
      <c r="H26" s="1112"/>
      <c r="I26" s="1112"/>
      <c r="J26" s="1112"/>
      <c r="K26" s="1112"/>
      <c r="L26" s="1112"/>
      <c r="M26" s="1112"/>
      <c r="N26" s="1112"/>
      <c r="O26" s="1112"/>
      <c r="P26" s="1112"/>
      <c r="Q26" s="1112"/>
      <c r="R26" s="1112"/>
      <c r="S26" s="1112"/>
      <c r="T26" s="1112"/>
      <c r="U26" s="1112"/>
      <c r="V26" s="1112"/>
      <c r="W26" s="1112"/>
      <c r="X26" s="1113"/>
      <c r="Y26" s="1063"/>
      <c r="Z26" s="1064"/>
      <c r="AA26" s="1064"/>
      <c r="AB26" s="1064"/>
      <c r="AC26" s="1065"/>
      <c r="AD26" s="1063"/>
      <c r="AE26" s="1064"/>
      <c r="AF26" s="1064"/>
      <c r="AG26" s="1064"/>
      <c r="AH26" s="1064"/>
      <c r="AI26" s="1064"/>
      <c r="AJ26" s="1065"/>
      <c r="AK26" s="61"/>
    </row>
    <row r="27" spans="1:37" ht="14.4" x14ac:dyDescent="0.2">
      <c r="A27" s="1053"/>
      <c r="B27" s="774"/>
      <c r="C27" s="774"/>
      <c r="D27" s="774"/>
      <c r="E27" s="1054"/>
      <c r="F27" s="1114"/>
      <c r="G27" s="1115"/>
      <c r="H27" s="1115"/>
      <c r="I27" s="1115"/>
      <c r="J27" s="1115"/>
      <c r="K27" s="1115"/>
      <c r="L27" s="1115"/>
      <c r="M27" s="1115"/>
      <c r="N27" s="1115"/>
      <c r="O27" s="1115"/>
      <c r="P27" s="1115"/>
      <c r="Q27" s="1115"/>
      <c r="R27" s="1115"/>
      <c r="S27" s="1115"/>
      <c r="T27" s="1115"/>
      <c r="U27" s="1115"/>
      <c r="V27" s="1115"/>
      <c r="W27" s="1115"/>
      <c r="X27" s="1116"/>
      <c r="Y27" s="1053"/>
      <c r="Z27" s="774"/>
      <c r="AA27" s="774"/>
      <c r="AB27" s="774"/>
      <c r="AC27" s="1054"/>
      <c r="AD27" s="1053"/>
      <c r="AE27" s="774"/>
      <c r="AF27" s="774"/>
      <c r="AG27" s="774"/>
      <c r="AH27" s="774"/>
      <c r="AI27" s="774"/>
      <c r="AJ27" s="1054"/>
      <c r="AK27" s="61"/>
    </row>
    <row r="28" spans="1:37" ht="13.5" customHeight="1" x14ac:dyDescent="0.2">
      <c r="A28" s="1057" t="s">
        <v>115</v>
      </c>
      <c r="B28" s="774"/>
      <c r="C28" s="774"/>
      <c r="D28" s="774"/>
      <c r="E28" s="1054"/>
      <c r="F28" s="1117" t="s">
        <v>116</v>
      </c>
      <c r="G28" s="1115"/>
      <c r="H28" s="1115"/>
      <c r="I28" s="1115"/>
      <c r="J28" s="1115"/>
      <c r="K28" s="1115"/>
      <c r="L28" s="1115"/>
      <c r="M28" s="1115"/>
      <c r="N28" s="1115"/>
      <c r="O28" s="1115"/>
      <c r="P28" s="1115"/>
      <c r="Q28" s="1115"/>
      <c r="R28" s="1115"/>
      <c r="S28" s="1115"/>
      <c r="T28" s="1115"/>
      <c r="U28" s="1115"/>
      <c r="V28" s="1115"/>
      <c r="W28" s="1115"/>
      <c r="X28" s="1116"/>
      <c r="Y28" s="1053"/>
      <c r="Z28" s="774"/>
      <c r="AA28" s="774"/>
      <c r="AB28" s="774"/>
      <c r="AC28" s="1054"/>
      <c r="AD28" s="1053"/>
      <c r="AE28" s="774"/>
      <c r="AF28" s="774"/>
      <c r="AG28" s="774"/>
      <c r="AH28" s="774"/>
      <c r="AI28" s="774"/>
      <c r="AJ28" s="1054"/>
      <c r="AK28" s="61"/>
    </row>
    <row r="29" spans="1:37" ht="14.4" x14ac:dyDescent="0.2">
      <c r="A29" s="1053"/>
      <c r="B29" s="774"/>
      <c r="C29" s="774"/>
      <c r="D29" s="774"/>
      <c r="E29" s="1054"/>
      <c r="F29" s="1114"/>
      <c r="G29" s="1115"/>
      <c r="H29" s="1115"/>
      <c r="I29" s="1115"/>
      <c r="J29" s="1115"/>
      <c r="K29" s="1115"/>
      <c r="L29" s="1115"/>
      <c r="M29" s="1115"/>
      <c r="N29" s="1115"/>
      <c r="O29" s="1115"/>
      <c r="P29" s="1115"/>
      <c r="Q29" s="1115"/>
      <c r="R29" s="1115"/>
      <c r="S29" s="1115"/>
      <c r="T29" s="1115"/>
      <c r="U29" s="1115"/>
      <c r="V29" s="1115"/>
      <c r="W29" s="1115"/>
      <c r="X29" s="1116"/>
      <c r="Y29" s="1053"/>
      <c r="Z29" s="774"/>
      <c r="AA29" s="774"/>
      <c r="AB29" s="774"/>
      <c r="AC29" s="1054"/>
      <c r="AD29" s="1053"/>
      <c r="AE29" s="774"/>
      <c r="AF29" s="774"/>
      <c r="AG29" s="774"/>
      <c r="AH29" s="774"/>
      <c r="AI29" s="774"/>
      <c r="AJ29" s="1054"/>
      <c r="AK29" s="61"/>
    </row>
    <row r="30" spans="1:37" ht="13.5" customHeight="1" x14ac:dyDescent="0.2">
      <c r="A30" s="1057" t="s">
        <v>119</v>
      </c>
      <c r="B30" s="774"/>
      <c r="C30" s="774"/>
      <c r="D30" s="774"/>
      <c r="E30" s="1054"/>
      <c r="F30" s="1491" t="s">
        <v>120</v>
      </c>
      <c r="G30" s="1084"/>
      <c r="H30" s="1084"/>
      <c r="I30" s="1084"/>
      <c r="J30" s="1084"/>
      <c r="K30" s="1084"/>
      <c r="L30" s="1084"/>
      <c r="M30" s="1084"/>
      <c r="N30" s="1084"/>
      <c r="O30" s="1084"/>
      <c r="P30" s="1084"/>
      <c r="Q30" s="1084"/>
      <c r="R30" s="1084"/>
      <c r="S30" s="1084"/>
      <c r="T30" s="1084"/>
      <c r="U30" s="1084"/>
      <c r="V30" s="1084"/>
      <c r="W30" s="1084"/>
      <c r="X30" s="1085"/>
      <c r="Y30" s="1053"/>
      <c r="Z30" s="774"/>
      <c r="AA30" s="774"/>
      <c r="AB30" s="774"/>
      <c r="AC30" s="1054"/>
      <c r="AD30" s="1053"/>
      <c r="AE30" s="774"/>
      <c r="AF30" s="774"/>
      <c r="AG30" s="774"/>
      <c r="AH30" s="774"/>
      <c r="AI30" s="774"/>
      <c r="AJ30" s="1054"/>
      <c r="AK30" s="61"/>
    </row>
    <row r="31" spans="1:37" ht="14.4" x14ac:dyDescent="0.2">
      <c r="A31" s="1058"/>
      <c r="B31" s="1059"/>
      <c r="C31" s="1059"/>
      <c r="D31" s="1059"/>
      <c r="E31" s="1060"/>
      <c r="F31" s="1086"/>
      <c r="G31" s="1087"/>
      <c r="H31" s="1087"/>
      <c r="I31" s="1087"/>
      <c r="J31" s="1087"/>
      <c r="K31" s="1087"/>
      <c r="L31" s="1087"/>
      <c r="M31" s="1087"/>
      <c r="N31" s="1087"/>
      <c r="O31" s="1087"/>
      <c r="P31" s="1087"/>
      <c r="Q31" s="1087"/>
      <c r="R31" s="1087"/>
      <c r="S31" s="1087"/>
      <c r="T31" s="1087"/>
      <c r="U31" s="1087"/>
      <c r="V31" s="1087"/>
      <c r="W31" s="1087"/>
      <c r="X31" s="1088"/>
      <c r="Y31" s="1078" t="s">
        <v>117</v>
      </c>
      <c r="Z31" s="779"/>
      <c r="AA31" s="779"/>
      <c r="AB31" s="779"/>
      <c r="AC31" s="1079"/>
      <c r="AD31" s="1078" t="s">
        <v>118</v>
      </c>
      <c r="AE31" s="779"/>
      <c r="AF31" s="779"/>
      <c r="AG31" s="779"/>
      <c r="AH31" s="779"/>
      <c r="AI31" s="779"/>
      <c r="AJ31" s="1079"/>
      <c r="AK31" s="61"/>
    </row>
    <row r="32" spans="1:37" ht="13.5" customHeight="1" x14ac:dyDescent="0.2">
      <c r="A32" s="1080" t="s">
        <v>121</v>
      </c>
      <c r="B32" s="1048"/>
      <c r="C32" s="1048"/>
      <c r="D32" s="1048"/>
      <c r="E32" s="1048"/>
      <c r="F32" s="1081" t="s">
        <v>38</v>
      </c>
      <c r="G32" s="1055"/>
      <c r="H32" s="1055"/>
      <c r="I32" s="1055"/>
      <c r="J32" s="1055"/>
      <c r="K32" s="1055"/>
      <c r="L32" s="1055"/>
      <c r="M32" s="1055"/>
      <c r="N32" s="1055"/>
      <c r="O32" s="1055"/>
      <c r="P32" s="1055"/>
      <c r="Q32" s="1055"/>
      <c r="R32" s="1055"/>
      <c r="S32" s="1055"/>
      <c r="T32" s="1055"/>
      <c r="U32" s="1055"/>
      <c r="V32" s="1055"/>
      <c r="W32" s="1055"/>
      <c r="X32" s="1082"/>
      <c r="Y32" s="1053"/>
      <c r="Z32" s="774"/>
      <c r="AA32" s="774"/>
      <c r="AB32" s="774"/>
      <c r="AC32" s="1054"/>
      <c r="AD32" s="1053"/>
      <c r="AE32" s="774"/>
      <c r="AF32" s="774"/>
      <c r="AG32" s="774"/>
      <c r="AH32" s="774"/>
      <c r="AI32" s="774"/>
      <c r="AJ32" s="1054"/>
      <c r="AK32" s="61"/>
    </row>
    <row r="33" spans="1:40" ht="14.4" x14ac:dyDescent="0.2">
      <c r="A33" s="1048"/>
      <c r="B33" s="1048"/>
      <c r="C33" s="1048"/>
      <c r="D33" s="1048"/>
      <c r="E33" s="1048"/>
      <c r="F33" s="1083"/>
      <c r="G33" s="1084"/>
      <c r="H33" s="1084"/>
      <c r="I33" s="1084"/>
      <c r="J33" s="1084"/>
      <c r="K33" s="1084"/>
      <c r="L33" s="1084"/>
      <c r="M33" s="1084"/>
      <c r="N33" s="1084"/>
      <c r="O33" s="1084"/>
      <c r="P33" s="1084"/>
      <c r="Q33" s="1084"/>
      <c r="R33" s="1084"/>
      <c r="S33" s="1084"/>
      <c r="T33" s="1084"/>
      <c r="U33" s="1084"/>
      <c r="V33" s="1084"/>
      <c r="W33" s="1084"/>
      <c r="X33" s="1085"/>
      <c r="Y33" s="1053"/>
      <c r="Z33" s="774"/>
      <c r="AA33" s="774"/>
      <c r="AB33" s="774"/>
      <c r="AC33" s="1054"/>
      <c r="AD33" s="1053"/>
      <c r="AE33" s="774"/>
      <c r="AF33" s="774"/>
      <c r="AG33" s="774"/>
      <c r="AH33" s="774"/>
      <c r="AI33" s="774"/>
      <c r="AJ33" s="1054"/>
      <c r="AK33" s="61"/>
    </row>
    <row r="34" spans="1:40" ht="14.4" x14ac:dyDescent="0.2">
      <c r="A34" s="1048"/>
      <c r="B34" s="1048"/>
      <c r="C34" s="1048"/>
      <c r="D34" s="1048"/>
      <c r="E34" s="1048"/>
      <c r="F34" s="1083"/>
      <c r="G34" s="1084"/>
      <c r="H34" s="1084"/>
      <c r="I34" s="1084"/>
      <c r="J34" s="1084"/>
      <c r="K34" s="1084"/>
      <c r="L34" s="1084"/>
      <c r="M34" s="1084"/>
      <c r="N34" s="1084"/>
      <c r="O34" s="1084"/>
      <c r="P34" s="1084"/>
      <c r="Q34" s="1084"/>
      <c r="R34" s="1084"/>
      <c r="S34" s="1084"/>
      <c r="T34" s="1084"/>
      <c r="U34" s="1084"/>
      <c r="V34" s="1084"/>
      <c r="W34" s="1084"/>
      <c r="X34" s="1085"/>
      <c r="Y34" s="1053"/>
      <c r="Z34" s="774"/>
      <c r="AA34" s="774"/>
      <c r="AB34" s="774"/>
      <c r="AC34" s="1054"/>
      <c r="AD34" s="1053"/>
      <c r="AE34" s="774"/>
      <c r="AF34" s="774"/>
      <c r="AG34" s="774"/>
      <c r="AH34" s="774"/>
      <c r="AI34" s="774"/>
      <c r="AJ34" s="1054"/>
      <c r="AK34" s="61"/>
    </row>
    <row r="35" spans="1:40" ht="14.4" x14ac:dyDescent="0.2">
      <c r="A35" s="1048"/>
      <c r="B35" s="1048"/>
      <c r="C35" s="1048"/>
      <c r="D35" s="1048"/>
      <c r="E35" s="1048"/>
      <c r="F35" s="1086"/>
      <c r="G35" s="1087"/>
      <c r="H35" s="1087"/>
      <c r="I35" s="1087"/>
      <c r="J35" s="1087"/>
      <c r="K35" s="1087"/>
      <c r="L35" s="1087"/>
      <c r="M35" s="1087"/>
      <c r="N35" s="1087"/>
      <c r="O35" s="1087"/>
      <c r="P35" s="1087"/>
      <c r="Q35" s="1087"/>
      <c r="R35" s="1087"/>
      <c r="S35" s="1087"/>
      <c r="T35" s="1087"/>
      <c r="U35" s="1087"/>
      <c r="V35" s="1087"/>
      <c r="W35" s="1087"/>
      <c r="X35" s="1088"/>
      <c r="Y35" s="1058"/>
      <c r="Z35" s="1059"/>
      <c r="AA35" s="1059"/>
      <c r="AB35" s="1059"/>
      <c r="AC35" s="1060"/>
      <c r="AD35" s="1058"/>
      <c r="AE35" s="1059"/>
      <c r="AF35" s="1059"/>
      <c r="AG35" s="1059"/>
      <c r="AH35" s="1059"/>
      <c r="AI35" s="1059"/>
      <c r="AJ35" s="1060"/>
      <c r="AK35" s="61"/>
    </row>
    <row r="36" spans="1:40" ht="14.4" x14ac:dyDescent="0.2">
      <c r="A36" s="147"/>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61"/>
    </row>
    <row r="37" spans="1:40" ht="14.4" x14ac:dyDescent="0.2">
      <c r="A37" s="147"/>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61"/>
    </row>
    <row r="38" spans="1:40" ht="19.5" customHeight="1" x14ac:dyDescent="0.2">
      <c r="A38" s="1522" t="s">
        <v>122</v>
      </c>
      <c r="B38" s="1523"/>
      <c r="C38" s="1523"/>
      <c r="D38" s="1523"/>
      <c r="E38" s="1524"/>
      <c r="F38" s="203"/>
      <c r="G38" s="1073" t="s">
        <v>296</v>
      </c>
      <c r="H38" s="1073"/>
      <c r="I38" s="1257">
        <v>6</v>
      </c>
      <c r="J38" s="1257"/>
      <c r="K38" s="1073" t="s">
        <v>123</v>
      </c>
      <c r="L38" s="1074"/>
      <c r="M38" s="168"/>
      <c r="N38" s="1528" t="s">
        <v>383</v>
      </c>
      <c r="O38" s="1528"/>
      <c r="P38" s="1528"/>
      <c r="Q38" s="1528"/>
      <c r="R38" s="1528"/>
      <c r="S38" s="1528"/>
      <c r="T38" s="1528"/>
      <c r="U38" s="1528"/>
      <c r="V38" s="1528"/>
      <c r="W38" s="1528"/>
      <c r="X38" s="1528"/>
      <c r="Y38" s="1528"/>
      <c r="Z38" s="1528"/>
      <c r="AA38" s="1528"/>
      <c r="AB38" s="1528"/>
      <c r="AC38" s="1528"/>
      <c r="AD38" s="1528"/>
      <c r="AE38" s="1528"/>
      <c r="AF38" s="1528"/>
      <c r="AG38" s="1528"/>
      <c r="AH38" s="1528"/>
      <c r="AI38" s="1528"/>
      <c r="AJ38" s="1529"/>
      <c r="AK38" s="61"/>
    </row>
    <row r="39" spans="1:40" ht="20.25" customHeight="1" x14ac:dyDescent="0.2">
      <c r="A39" s="1525"/>
      <c r="B39" s="1526"/>
      <c r="C39" s="1526"/>
      <c r="D39" s="1526"/>
      <c r="E39" s="1527"/>
      <c r="F39" s="1537" t="str">
        <f>IF(ISBLANK('一括記入シート（最初）'!$E$14),"",'一括記入シート（最初）'!$E$14)</f>
        <v>〇〇水土里会</v>
      </c>
      <c r="G39" s="1538"/>
      <c r="H39" s="1538"/>
      <c r="I39" s="1538"/>
      <c r="J39" s="1538"/>
      <c r="K39" s="1538"/>
      <c r="L39" s="1538"/>
      <c r="M39" s="1538"/>
      <c r="N39" s="977" t="str">
        <f>IF(ISBLANK('一括記入シート（最初）'!$C$25),"",'一括記入シート（最初）'!$C$25)</f>
        <v>用水路更新工事</v>
      </c>
      <c r="O39" s="977"/>
      <c r="P39" s="977"/>
      <c r="Q39" s="977"/>
      <c r="R39" s="977"/>
      <c r="S39" s="977"/>
      <c r="T39" s="977"/>
      <c r="U39" s="977"/>
      <c r="V39" s="977"/>
      <c r="W39" s="977"/>
      <c r="X39" s="977"/>
      <c r="Y39" s="977"/>
      <c r="Z39" s="977"/>
      <c r="AA39" s="977"/>
      <c r="AB39" s="977"/>
      <c r="AC39" s="977"/>
      <c r="AD39" s="977"/>
      <c r="AE39" s="977"/>
      <c r="AF39" s="977"/>
      <c r="AG39" s="977"/>
      <c r="AH39" s="977"/>
      <c r="AI39" s="169"/>
      <c r="AJ39" s="194"/>
      <c r="AK39" s="61"/>
    </row>
    <row r="40" spans="1:40" ht="13.5" customHeight="1" x14ac:dyDescent="0.2">
      <c r="A40" s="1522" t="s">
        <v>124</v>
      </c>
      <c r="B40" s="1523"/>
      <c r="C40" s="1523"/>
      <c r="D40" s="1523"/>
      <c r="E40" s="1524"/>
      <c r="F40" s="1530" t="str">
        <f>IF(ISBLANK('一括記入シート（最初）'!$C$24),"",'一括記入シート（最初）'!$C$24)</f>
        <v>上田市〇〇（△△）</v>
      </c>
      <c r="G40" s="1531"/>
      <c r="H40" s="1531"/>
      <c r="I40" s="1531"/>
      <c r="J40" s="1531"/>
      <c r="K40" s="1531"/>
      <c r="L40" s="1531"/>
      <c r="M40" s="1531"/>
      <c r="N40" s="1531"/>
      <c r="O40" s="1531"/>
      <c r="P40" s="1531"/>
      <c r="Q40" s="1531"/>
      <c r="R40" s="1531"/>
      <c r="S40" s="1531"/>
      <c r="T40" s="1531"/>
      <c r="U40" s="1531"/>
      <c r="V40" s="1531"/>
      <c r="W40" s="1531"/>
      <c r="X40" s="1531"/>
      <c r="Y40" s="1531"/>
      <c r="Z40" s="1531"/>
      <c r="AA40" s="1531"/>
      <c r="AB40" s="1531"/>
      <c r="AC40" s="1531"/>
      <c r="AD40" s="1531"/>
      <c r="AE40" s="1531"/>
      <c r="AF40" s="1531"/>
      <c r="AG40" s="1531"/>
      <c r="AH40" s="1531"/>
      <c r="AI40" s="1531"/>
      <c r="AJ40" s="1532"/>
      <c r="AK40" s="61"/>
    </row>
    <row r="41" spans="1:40" ht="13.5" customHeight="1" x14ac:dyDescent="0.2">
      <c r="A41" s="1525"/>
      <c r="B41" s="1526"/>
      <c r="C41" s="1526"/>
      <c r="D41" s="1526"/>
      <c r="E41" s="1527"/>
      <c r="F41" s="1533"/>
      <c r="G41" s="1534"/>
      <c r="H41" s="1534"/>
      <c r="I41" s="1534"/>
      <c r="J41" s="1534"/>
      <c r="K41" s="1534"/>
      <c r="L41" s="1534"/>
      <c r="M41" s="1534"/>
      <c r="N41" s="1534"/>
      <c r="O41" s="1534"/>
      <c r="P41" s="1534"/>
      <c r="Q41" s="1534"/>
      <c r="R41" s="1534"/>
      <c r="S41" s="1534"/>
      <c r="T41" s="1534"/>
      <c r="U41" s="1534"/>
      <c r="V41" s="1534"/>
      <c r="W41" s="1534"/>
      <c r="X41" s="1534"/>
      <c r="Y41" s="1534"/>
      <c r="Z41" s="1534"/>
      <c r="AA41" s="1534"/>
      <c r="AB41" s="1534"/>
      <c r="AC41" s="1534"/>
      <c r="AD41" s="1534"/>
      <c r="AE41" s="1534"/>
      <c r="AF41" s="1534"/>
      <c r="AG41" s="1534"/>
      <c r="AH41" s="1534"/>
      <c r="AI41" s="1534"/>
      <c r="AJ41" s="1535"/>
      <c r="AK41" s="61"/>
    </row>
    <row r="42" spans="1:40" ht="25.5" customHeight="1" x14ac:dyDescent="0.2">
      <c r="A42" s="1521" t="s">
        <v>596</v>
      </c>
      <c r="B42" s="1066"/>
      <c r="C42" s="1066"/>
      <c r="D42" s="1066"/>
      <c r="E42" s="1066"/>
      <c r="F42" s="199"/>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205"/>
    </row>
    <row r="43" spans="1:40" ht="25.5" customHeight="1" x14ac:dyDescent="0.2">
      <c r="A43" s="1066"/>
      <c r="B43" s="1066"/>
      <c r="C43" s="1066"/>
      <c r="D43" s="1066"/>
      <c r="E43" s="1066"/>
      <c r="F43" s="200"/>
      <c r="G43" s="773" t="str">
        <f>IF(ISBLANK('一括記入シート（最初）'!$J$68),"",'一括記入シート（最初）'!$J$68)</f>
        <v>長野県上田市○○</v>
      </c>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193"/>
      <c r="AK43" s="61"/>
    </row>
    <row r="44" spans="1:40" ht="25.5" customHeight="1" x14ac:dyDescent="0.2">
      <c r="A44" s="1066"/>
      <c r="B44" s="1066"/>
      <c r="C44" s="1066"/>
      <c r="D44" s="1066"/>
      <c r="E44" s="1066"/>
      <c r="F44" s="200"/>
      <c r="G44" s="773" t="str">
        <f>IF(ISBLANK('一括記入シート（最初）'!$H$68),"",'一括記入シート（最初）'!$H$68)</f>
        <v>(株)A建設</v>
      </c>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193"/>
      <c r="AK44" s="60"/>
    </row>
    <row r="45" spans="1:40" ht="25.5" customHeight="1" x14ac:dyDescent="0.2">
      <c r="A45" s="1066"/>
      <c r="B45" s="1066"/>
      <c r="C45" s="1066"/>
      <c r="D45" s="1066"/>
      <c r="E45" s="1066"/>
      <c r="F45" s="202"/>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94"/>
      <c r="AK45" s="61"/>
    </row>
    <row r="46" spans="1:40" ht="14.4" x14ac:dyDescent="0.2">
      <c r="A46" s="165"/>
      <c r="B46" s="165"/>
      <c r="C46" s="165"/>
      <c r="D46" s="165"/>
      <c r="E46" s="165"/>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61"/>
    </row>
    <row r="47" spans="1:40" ht="14.4" x14ac:dyDescent="0.2">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61"/>
    </row>
    <row r="48" spans="1:40" x14ac:dyDescent="0.2">
      <c r="A48" s="1539" t="s">
        <v>179</v>
      </c>
      <c r="B48" s="1540"/>
      <c r="C48" s="1540"/>
      <c r="D48" s="1540"/>
      <c r="E48" s="1540"/>
      <c r="F48" s="1540"/>
      <c r="G48" s="1540"/>
      <c r="H48" s="1540"/>
      <c r="I48" s="1540"/>
      <c r="J48" s="1540"/>
      <c r="K48" s="1540"/>
      <c r="L48" s="1540"/>
      <c r="M48" s="1540"/>
      <c r="N48" s="1540"/>
      <c r="O48" s="1540"/>
      <c r="P48" s="1540"/>
      <c r="Q48" s="1540"/>
      <c r="R48" s="1540"/>
      <c r="S48" s="1540"/>
      <c r="T48" s="1540"/>
      <c r="U48" s="1540"/>
      <c r="V48" s="1540"/>
      <c r="W48" s="1540"/>
      <c r="X48" s="1540"/>
      <c r="Y48" s="1540"/>
      <c r="Z48" s="1540"/>
      <c r="AA48" s="1540"/>
      <c r="AB48" s="1540"/>
      <c r="AC48" s="1540"/>
      <c r="AD48" s="1540"/>
      <c r="AE48" s="1540"/>
      <c r="AF48" s="1540"/>
      <c r="AG48" s="1540"/>
      <c r="AH48" s="1540"/>
      <c r="AI48" s="1540"/>
      <c r="AJ48" s="1541"/>
      <c r="AK48" s="339" t="s">
        <v>231</v>
      </c>
      <c r="AL48" s="340"/>
      <c r="AM48" s="340"/>
      <c r="AN48" s="340"/>
    </row>
    <row r="49" spans="1:37" x14ac:dyDescent="0.2">
      <c r="A49" s="1542"/>
      <c r="B49" s="1515"/>
      <c r="C49" s="1515"/>
      <c r="D49" s="1515"/>
      <c r="E49" s="1515"/>
      <c r="F49" s="1515"/>
      <c r="G49" s="1515"/>
      <c r="H49" s="1515"/>
      <c r="I49" s="1515"/>
      <c r="J49" s="1515"/>
      <c r="K49" s="1515"/>
      <c r="L49" s="1515"/>
      <c r="M49" s="1515"/>
      <c r="N49" s="1515"/>
      <c r="O49" s="1515"/>
      <c r="P49" s="1515"/>
      <c r="Q49" s="1515"/>
      <c r="R49" s="1515"/>
      <c r="S49" s="1515"/>
      <c r="T49" s="1515"/>
      <c r="U49" s="1515"/>
      <c r="V49" s="1515"/>
      <c r="W49" s="1515"/>
      <c r="X49" s="1515"/>
      <c r="Y49" s="1515"/>
      <c r="Z49" s="1515"/>
      <c r="AA49" s="1515"/>
      <c r="AB49" s="1515"/>
      <c r="AC49" s="1515"/>
      <c r="AD49" s="1515"/>
      <c r="AE49" s="1515"/>
      <c r="AF49" s="1515"/>
      <c r="AG49" s="1515"/>
      <c r="AH49" s="1515"/>
      <c r="AI49" s="1515"/>
      <c r="AJ49" s="1543"/>
      <c r="AK49" s="61"/>
    </row>
    <row r="50" spans="1:37" x14ac:dyDescent="0.2">
      <c r="A50" s="1542"/>
      <c r="B50" s="1515"/>
      <c r="C50" s="1515"/>
      <c r="D50" s="1515"/>
      <c r="E50" s="1515"/>
      <c r="F50" s="1515"/>
      <c r="G50" s="1515"/>
      <c r="H50" s="1515"/>
      <c r="I50" s="1515"/>
      <c r="J50" s="1515"/>
      <c r="K50" s="1515"/>
      <c r="L50" s="1515"/>
      <c r="M50" s="1515"/>
      <c r="N50" s="1515"/>
      <c r="O50" s="1515"/>
      <c r="P50" s="1515"/>
      <c r="Q50" s="1515"/>
      <c r="R50" s="1515"/>
      <c r="S50" s="1515"/>
      <c r="T50" s="1515"/>
      <c r="U50" s="1515"/>
      <c r="V50" s="1515"/>
      <c r="W50" s="1515"/>
      <c r="X50" s="1515"/>
      <c r="Y50" s="1515"/>
      <c r="Z50" s="1515"/>
      <c r="AA50" s="1515"/>
      <c r="AB50" s="1515"/>
      <c r="AC50" s="1515"/>
      <c r="AD50" s="1515"/>
      <c r="AE50" s="1515"/>
      <c r="AF50" s="1515"/>
      <c r="AG50" s="1515"/>
      <c r="AH50" s="1515"/>
      <c r="AI50" s="1515"/>
      <c r="AJ50" s="1543"/>
      <c r="AK50" s="61"/>
    </row>
    <row r="51" spans="1:37" x14ac:dyDescent="0.2">
      <c r="A51" s="1542"/>
      <c r="B51" s="1515"/>
      <c r="C51" s="1515"/>
      <c r="D51" s="1515"/>
      <c r="E51" s="1515"/>
      <c r="F51" s="1515"/>
      <c r="G51" s="1515"/>
      <c r="H51" s="1515"/>
      <c r="I51" s="1515"/>
      <c r="J51" s="1515"/>
      <c r="K51" s="1515"/>
      <c r="L51" s="1515"/>
      <c r="M51" s="1515"/>
      <c r="N51" s="1515"/>
      <c r="O51" s="1515"/>
      <c r="P51" s="1515"/>
      <c r="Q51" s="1515"/>
      <c r="R51" s="1515"/>
      <c r="S51" s="1515"/>
      <c r="T51" s="1515"/>
      <c r="U51" s="1515"/>
      <c r="V51" s="1515"/>
      <c r="W51" s="1515"/>
      <c r="X51" s="1515"/>
      <c r="Y51" s="1515"/>
      <c r="Z51" s="1515"/>
      <c r="AA51" s="1515"/>
      <c r="AB51" s="1515"/>
      <c r="AC51" s="1515"/>
      <c r="AD51" s="1515"/>
      <c r="AE51" s="1515"/>
      <c r="AF51" s="1515"/>
      <c r="AG51" s="1515"/>
      <c r="AH51" s="1515"/>
      <c r="AI51" s="1515"/>
      <c r="AJ51" s="1543"/>
      <c r="AK51" s="61"/>
    </row>
    <row r="52" spans="1:37" x14ac:dyDescent="0.2">
      <c r="A52" s="1542"/>
      <c r="B52" s="1515"/>
      <c r="C52" s="1515"/>
      <c r="D52" s="1515"/>
      <c r="E52" s="1515"/>
      <c r="F52" s="1515"/>
      <c r="G52" s="1515"/>
      <c r="H52" s="1515"/>
      <c r="I52" s="1515"/>
      <c r="J52" s="1515"/>
      <c r="K52" s="1515"/>
      <c r="L52" s="1515"/>
      <c r="M52" s="1515"/>
      <c r="N52" s="1515"/>
      <c r="O52" s="1515"/>
      <c r="P52" s="1515"/>
      <c r="Q52" s="1515"/>
      <c r="R52" s="1515"/>
      <c r="S52" s="1515"/>
      <c r="T52" s="1515"/>
      <c r="U52" s="1515"/>
      <c r="V52" s="1515"/>
      <c r="W52" s="1515"/>
      <c r="X52" s="1515"/>
      <c r="Y52" s="1515"/>
      <c r="Z52" s="1515"/>
      <c r="AA52" s="1515"/>
      <c r="AB52" s="1515"/>
      <c r="AC52" s="1515"/>
      <c r="AD52" s="1515"/>
      <c r="AE52" s="1515"/>
      <c r="AF52" s="1515"/>
      <c r="AG52" s="1515"/>
      <c r="AH52" s="1515"/>
      <c r="AI52" s="1515"/>
      <c r="AJ52" s="1543"/>
      <c r="AK52" s="61"/>
    </row>
    <row r="53" spans="1:37" x14ac:dyDescent="0.2">
      <c r="A53" s="1542"/>
      <c r="B53" s="1515"/>
      <c r="C53" s="1515"/>
      <c r="D53" s="1515"/>
      <c r="E53" s="1515"/>
      <c r="F53" s="1515"/>
      <c r="G53" s="1515"/>
      <c r="H53" s="1515"/>
      <c r="I53" s="1515"/>
      <c r="J53" s="1515"/>
      <c r="K53" s="1515"/>
      <c r="L53" s="1515"/>
      <c r="M53" s="1515"/>
      <c r="N53" s="1515"/>
      <c r="O53" s="1515"/>
      <c r="P53" s="1515"/>
      <c r="Q53" s="1515"/>
      <c r="R53" s="1515"/>
      <c r="S53" s="1515"/>
      <c r="T53" s="1515"/>
      <c r="U53" s="1515"/>
      <c r="V53" s="1515"/>
      <c r="W53" s="1515"/>
      <c r="X53" s="1515"/>
      <c r="Y53" s="1515"/>
      <c r="Z53" s="1515"/>
      <c r="AA53" s="1515"/>
      <c r="AB53" s="1515"/>
      <c r="AC53" s="1515"/>
      <c r="AD53" s="1515"/>
      <c r="AE53" s="1515"/>
      <c r="AF53" s="1515"/>
      <c r="AG53" s="1515"/>
      <c r="AH53" s="1515"/>
      <c r="AI53" s="1515"/>
      <c r="AJ53" s="1543"/>
      <c r="AK53" s="61"/>
    </row>
    <row r="54" spans="1:37" x14ac:dyDescent="0.2">
      <c r="A54" s="1544"/>
      <c r="B54" s="1545"/>
      <c r="C54" s="1545"/>
      <c r="D54" s="1545"/>
      <c r="E54" s="1545"/>
      <c r="F54" s="1545"/>
      <c r="G54" s="1545"/>
      <c r="H54" s="1545"/>
      <c r="I54" s="1545"/>
      <c r="J54" s="1545"/>
      <c r="K54" s="1545"/>
      <c r="L54" s="1545"/>
      <c r="M54" s="1545"/>
      <c r="N54" s="1545"/>
      <c r="O54" s="1545"/>
      <c r="P54" s="1545"/>
      <c r="Q54" s="1545"/>
      <c r="R54" s="1545"/>
      <c r="S54" s="1545"/>
      <c r="T54" s="1545"/>
      <c r="U54" s="1545"/>
      <c r="V54" s="1545"/>
      <c r="W54" s="1545"/>
      <c r="X54" s="1545"/>
      <c r="Y54" s="1545"/>
      <c r="Z54" s="1545"/>
      <c r="AA54" s="1545"/>
      <c r="AB54" s="1545"/>
      <c r="AC54" s="1545"/>
      <c r="AD54" s="1545"/>
      <c r="AE54" s="1545"/>
      <c r="AF54" s="1545"/>
      <c r="AG54" s="1545"/>
      <c r="AH54" s="1545"/>
      <c r="AI54" s="1545"/>
      <c r="AJ54" s="1546"/>
      <c r="AK54" s="61"/>
    </row>
    <row r="55" spans="1:37"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61"/>
    </row>
    <row r="56" spans="1:37" x14ac:dyDescent="0.2">
      <c r="A56" s="1147" t="s">
        <v>232</v>
      </c>
      <c r="B56" s="1147"/>
      <c r="C56" s="1147"/>
      <c r="D56" s="1147"/>
      <c r="E56" s="1147"/>
      <c r="F56" s="1147"/>
      <c r="G56" s="1147"/>
      <c r="H56" s="1147"/>
      <c r="I56" s="1147"/>
      <c r="J56" s="1147"/>
      <c r="K56" s="1147"/>
      <c r="L56" s="1147"/>
      <c r="M56" s="1147"/>
      <c r="N56" s="1147"/>
      <c r="O56" s="1147"/>
      <c r="P56" s="1147"/>
      <c r="Q56" s="1147"/>
      <c r="R56" s="1147"/>
      <c r="S56" s="1147"/>
      <c r="T56" s="1147"/>
      <c r="U56" s="1147"/>
      <c r="V56" s="1147"/>
      <c r="W56" s="1147"/>
      <c r="X56" s="1147"/>
      <c r="Y56" s="1147"/>
      <c r="Z56" s="1147"/>
      <c r="AA56" s="1147"/>
      <c r="AB56" s="1147"/>
      <c r="AC56" s="1147"/>
      <c r="AD56" s="1147"/>
      <c r="AE56" s="1147"/>
      <c r="AF56" s="1147"/>
      <c r="AG56" s="1147"/>
      <c r="AH56" s="1147"/>
      <c r="AI56" s="1147"/>
      <c r="AJ56" s="1147"/>
      <c r="AK56" s="61"/>
    </row>
    <row r="57" spans="1:37" x14ac:dyDescent="0.2">
      <c r="A57" s="1147"/>
      <c r="B57" s="1147"/>
      <c r="C57" s="1147"/>
      <c r="D57" s="1147"/>
      <c r="E57" s="1147"/>
      <c r="F57" s="1147"/>
      <c r="G57" s="1147"/>
      <c r="H57" s="1147"/>
      <c r="I57" s="1147"/>
      <c r="J57" s="1147"/>
      <c r="K57" s="1147"/>
      <c r="L57" s="1147"/>
      <c r="M57" s="1147"/>
      <c r="N57" s="1147"/>
      <c r="O57" s="1147"/>
      <c r="P57" s="1147"/>
      <c r="Q57" s="1147"/>
      <c r="R57" s="1147"/>
      <c r="S57" s="1147"/>
      <c r="T57" s="1147"/>
      <c r="U57" s="1147"/>
      <c r="V57" s="1147"/>
      <c r="W57" s="1147"/>
      <c r="X57" s="1147"/>
      <c r="Y57" s="1147"/>
      <c r="Z57" s="1147"/>
      <c r="AA57" s="1147"/>
      <c r="AB57" s="1147"/>
      <c r="AC57" s="1147"/>
      <c r="AD57" s="1147"/>
      <c r="AE57" s="1147"/>
      <c r="AF57" s="1147"/>
      <c r="AG57" s="1147"/>
      <c r="AH57" s="1147"/>
      <c r="AI57" s="1147"/>
      <c r="AJ57" s="1147"/>
      <c r="AK57" s="61"/>
    </row>
    <row r="58" spans="1:37" ht="15" customHeight="1" x14ac:dyDescent="0.2">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61"/>
    </row>
    <row r="59" spans="1:37" ht="14.4" x14ac:dyDescent="0.2">
      <c r="A59" s="147"/>
      <c r="B59" s="147"/>
      <c r="C59" s="147"/>
      <c r="D59" s="147"/>
      <c r="E59" s="147"/>
      <c r="F59" s="147"/>
      <c r="G59" s="147"/>
      <c r="H59" s="147"/>
      <c r="I59" s="147"/>
      <c r="J59" s="147"/>
      <c r="K59" s="147"/>
      <c r="L59" s="147"/>
      <c r="M59" s="147"/>
      <c r="N59" s="147"/>
      <c r="O59" s="147"/>
      <c r="P59" s="147"/>
      <c r="Q59" s="147"/>
      <c r="R59" s="147"/>
      <c r="S59" s="147"/>
      <c r="T59" s="147"/>
      <c r="U59" s="147"/>
      <c r="V59" s="147" t="s">
        <v>228</v>
      </c>
      <c r="W59" s="147"/>
      <c r="X59" s="147"/>
      <c r="Y59" s="147"/>
      <c r="Z59" s="147">
        <f>Z15</f>
        <v>1</v>
      </c>
      <c r="AA59" s="147"/>
      <c r="AB59" s="147"/>
      <c r="AC59" s="147"/>
      <c r="AD59" s="147"/>
      <c r="AE59" s="147"/>
      <c r="AF59" s="147"/>
      <c r="AG59" s="147"/>
      <c r="AH59" s="147"/>
      <c r="AI59" s="147"/>
      <c r="AJ59" s="147"/>
      <c r="AK59" s="60"/>
    </row>
    <row r="60" spans="1:37" x14ac:dyDescent="0.2">
      <c r="A60" s="1489" t="s">
        <v>233</v>
      </c>
      <c r="B60" s="1478"/>
      <c r="C60" s="1478"/>
      <c r="D60" s="1478"/>
      <c r="E60" s="1478"/>
      <c r="F60" s="1478" t="s">
        <v>74</v>
      </c>
      <c r="G60" s="1478"/>
      <c r="H60" s="1478"/>
      <c r="I60" s="1478"/>
      <c r="J60" s="1478"/>
      <c r="K60" s="1478"/>
      <c r="L60" s="1478"/>
      <c r="M60" s="1478"/>
      <c r="N60" s="1478"/>
      <c r="O60" s="1478"/>
      <c r="P60" s="1478"/>
      <c r="Q60" s="1478"/>
      <c r="R60" s="1478"/>
      <c r="S60" s="1478"/>
      <c r="T60" s="1478"/>
      <c r="U60" s="1478"/>
      <c r="V60" s="1478"/>
      <c r="W60" s="1478"/>
      <c r="X60" s="1478"/>
      <c r="Y60" s="1478"/>
      <c r="Z60" s="1478"/>
      <c r="AA60" s="1478"/>
      <c r="AB60" s="1478"/>
      <c r="AC60" s="1478"/>
      <c r="AD60" s="1478"/>
      <c r="AE60" s="1478"/>
      <c r="AF60" s="1478"/>
      <c r="AG60" s="1478"/>
      <c r="AH60" s="1478"/>
      <c r="AI60" s="1478"/>
      <c r="AJ60" s="1479"/>
      <c r="AK60" s="61"/>
    </row>
    <row r="61" spans="1:37" x14ac:dyDescent="0.2">
      <c r="A61" s="1490"/>
      <c r="B61" s="1480"/>
      <c r="C61" s="1480"/>
      <c r="D61" s="1480"/>
      <c r="E61" s="1480"/>
      <c r="F61" s="1480"/>
      <c r="G61" s="1480"/>
      <c r="H61" s="1480"/>
      <c r="I61" s="1480"/>
      <c r="J61" s="1480"/>
      <c r="K61" s="1480"/>
      <c r="L61" s="1480"/>
      <c r="M61" s="1480"/>
      <c r="N61" s="1480"/>
      <c r="O61" s="1480"/>
      <c r="P61" s="1480"/>
      <c r="Q61" s="1480"/>
      <c r="R61" s="1480"/>
      <c r="S61" s="1480"/>
      <c r="T61" s="1480"/>
      <c r="U61" s="1480"/>
      <c r="V61" s="1480"/>
      <c r="W61" s="1480"/>
      <c r="X61" s="1480"/>
      <c r="Y61" s="1480"/>
      <c r="Z61" s="1480"/>
      <c r="AA61" s="1480"/>
      <c r="AB61" s="1480"/>
      <c r="AC61" s="1480"/>
      <c r="AD61" s="1480"/>
      <c r="AE61" s="1480"/>
      <c r="AF61" s="1480"/>
      <c r="AG61" s="1480"/>
      <c r="AH61" s="1480"/>
      <c r="AI61" s="1480"/>
      <c r="AJ61" s="1481"/>
      <c r="AK61" s="61"/>
    </row>
    <row r="62" spans="1:37" x14ac:dyDescent="0.2">
      <c r="A62" s="1489" t="s">
        <v>124</v>
      </c>
      <c r="B62" s="1478"/>
      <c r="C62" s="1478"/>
      <c r="D62" s="1478"/>
      <c r="E62" s="1478"/>
      <c r="F62" s="1482" t="str">
        <f>$F$40</f>
        <v>上田市〇〇（△△）</v>
      </c>
      <c r="G62" s="1482"/>
      <c r="H62" s="1482"/>
      <c r="I62" s="1482"/>
      <c r="J62" s="1482"/>
      <c r="K62" s="1482"/>
      <c r="L62" s="1482"/>
      <c r="M62" s="1482"/>
      <c r="N62" s="1482"/>
      <c r="O62" s="1482"/>
      <c r="P62" s="1482"/>
      <c r="Q62" s="1482"/>
      <c r="R62" s="1482"/>
      <c r="S62" s="1482"/>
      <c r="T62" s="1482"/>
      <c r="U62" s="1482"/>
      <c r="V62" s="1482"/>
      <c r="W62" s="1482"/>
      <c r="X62" s="1482"/>
      <c r="Y62" s="1482"/>
      <c r="Z62" s="1482"/>
      <c r="AA62" s="1482"/>
      <c r="AB62" s="1482"/>
      <c r="AC62" s="1482"/>
      <c r="AD62" s="1482"/>
      <c r="AE62" s="1482"/>
      <c r="AF62" s="1482"/>
      <c r="AG62" s="1482"/>
      <c r="AH62" s="1482"/>
      <c r="AI62" s="1482"/>
      <c r="AJ62" s="1483"/>
      <c r="AK62" s="61"/>
    </row>
    <row r="63" spans="1:37" x14ac:dyDescent="0.2">
      <c r="A63" s="1477"/>
      <c r="B63" s="1066"/>
      <c r="C63" s="1066"/>
      <c r="D63" s="1066"/>
      <c r="E63" s="1066"/>
      <c r="F63" s="1484"/>
      <c r="G63" s="1484"/>
      <c r="H63" s="1484"/>
      <c r="I63" s="1484"/>
      <c r="J63" s="1484"/>
      <c r="K63" s="1484"/>
      <c r="L63" s="1484"/>
      <c r="M63" s="1484"/>
      <c r="N63" s="1484"/>
      <c r="O63" s="1484"/>
      <c r="P63" s="1484"/>
      <c r="Q63" s="1484"/>
      <c r="R63" s="1484"/>
      <c r="S63" s="1484"/>
      <c r="T63" s="1484"/>
      <c r="U63" s="1484"/>
      <c r="V63" s="1484"/>
      <c r="W63" s="1484"/>
      <c r="X63" s="1484"/>
      <c r="Y63" s="1484"/>
      <c r="Z63" s="1484"/>
      <c r="AA63" s="1484"/>
      <c r="AB63" s="1484"/>
      <c r="AC63" s="1484"/>
      <c r="AD63" s="1484"/>
      <c r="AE63" s="1484"/>
      <c r="AF63" s="1484"/>
      <c r="AG63" s="1484"/>
      <c r="AH63" s="1484"/>
      <c r="AI63" s="1484"/>
      <c r="AJ63" s="1485"/>
      <c r="AK63" s="61"/>
    </row>
    <row r="64" spans="1:37" ht="14.4" x14ac:dyDescent="0.2">
      <c r="A64" s="1477" t="s">
        <v>125</v>
      </c>
      <c r="B64" s="1066"/>
      <c r="C64" s="1066"/>
      <c r="D64" s="1066"/>
      <c r="E64" s="1066"/>
      <c r="F64" s="943" t="str">
        <f>IF(ISBLANK('一括記入シート（最初）'!$C$54),"",'一括記入シート（最初）'!$C$54)</f>
        <v>施工延長（全体の長さ又は数量）</v>
      </c>
      <c r="G64" s="944"/>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1520"/>
      <c r="AK64" s="61"/>
    </row>
    <row r="65" spans="1:36" ht="14.4" x14ac:dyDescent="0.2">
      <c r="A65" s="1477"/>
      <c r="B65" s="1066"/>
      <c r="C65" s="1066"/>
      <c r="D65" s="1066"/>
      <c r="E65" s="1066"/>
      <c r="F65" s="1487" t="str">
        <f>IF(ISBLANK('一括記入シート（最初）'!$C$55),"",'一括記入シート（最初）'!$C$55)</f>
        <v/>
      </c>
      <c r="G65" s="1313"/>
      <c r="H65" s="1313"/>
      <c r="I65" s="1313"/>
      <c r="J65" s="1313"/>
      <c r="K65" s="1313"/>
      <c r="L65" s="1313"/>
      <c r="M65" s="1313"/>
      <c r="N65" s="1313"/>
      <c r="O65" s="1313"/>
      <c r="P65" s="1313"/>
      <c r="Q65" s="1313"/>
      <c r="R65" s="1313"/>
      <c r="S65" s="1313"/>
      <c r="T65" s="1313"/>
      <c r="U65" s="1313"/>
      <c r="V65" s="1313"/>
      <c r="W65" s="1313"/>
      <c r="X65" s="1313"/>
      <c r="Y65" s="1313"/>
      <c r="Z65" s="1313"/>
      <c r="AA65" s="1313"/>
      <c r="AB65" s="1313"/>
      <c r="AC65" s="1313"/>
      <c r="AD65" s="1313"/>
      <c r="AE65" s="1313"/>
      <c r="AF65" s="1313"/>
      <c r="AG65" s="1313"/>
      <c r="AH65" s="1313"/>
      <c r="AI65" s="1313"/>
      <c r="AJ65" s="1488"/>
    </row>
    <row r="66" spans="1:36" ht="14.4" x14ac:dyDescent="0.2">
      <c r="A66" s="1477"/>
      <c r="B66" s="1066"/>
      <c r="C66" s="1066"/>
      <c r="D66" s="1066"/>
      <c r="E66" s="1066"/>
      <c r="F66" s="1487" t="str">
        <f>IF(ISBLANK('一括記入シート（最初）'!$C$56),"",'一括記入シート（最初）'!$C$56)</f>
        <v/>
      </c>
      <c r="G66" s="1313"/>
      <c r="H66" s="1313"/>
      <c r="I66" s="1313"/>
      <c r="J66" s="1313"/>
      <c r="K66" s="1313"/>
      <c r="L66" s="1313"/>
      <c r="M66" s="1313"/>
      <c r="N66" s="1313"/>
      <c r="O66" s="1313"/>
      <c r="P66" s="1313"/>
      <c r="Q66" s="1313"/>
      <c r="R66" s="1313"/>
      <c r="S66" s="1313"/>
      <c r="T66" s="1313"/>
      <c r="U66" s="1313"/>
      <c r="V66" s="1313"/>
      <c r="W66" s="1313"/>
      <c r="X66" s="1313"/>
      <c r="Y66" s="1313"/>
      <c r="Z66" s="1313"/>
      <c r="AA66" s="1313"/>
      <c r="AB66" s="1313"/>
      <c r="AC66" s="1313"/>
      <c r="AD66" s="1313"/>
      <c r="AE66" s="1313"/>
      <c r="AF66" s="1313"/>
      <c r="AG66" s="1313"/>
      <c r="AH66" s="1313"/>
      <c r="AI66" s="1313"/>
      <c r="AJ66" s="1488"/>
    </row>
    <row r="67" spans="1:36" ht="14.4" x14ac:dyDescent="0.2">
      <c r="A67" s="1477"/>
      <c r="B67" s="1066"/>
      <c r="C67" s="1066"/>
      <c r="D67" s="1066"/>
      <c r="E67" s="1066"/>
      <c r="F67" s="1487" t="str">
        <f>IF(ISBLANK('一括記入シート（最初）'!$C$57),"",'一括記入シート（最初）'!$C$57)</f>
        <v/>
      </c>
      <c r="G67" s="1313"/>
      <c r="H67" s="1313"/>
      <c r="I67" s="1313"/>
      <c r="J67" s="1313"/>
      <c r="K67" s="1313"/>
      <c r="L67" s="1313"/>
      <c r="M67" s="1313"/>
      <c r="N67" s="1313"/>
      <c r="O67" s="1313"/>
      <c r="P67" s="1313"/>
      <c r="Q67" s="1313"/>
      <c r="R67" s="1313"/>
      <c r="S67" s="1313"/>
      <c r="T67" s="1313"/>
      <c r="U67" s="1313"/>
      <c r="V67" s="1313"/>
      <c r="W67" s="1313"/>
      <c r="X67" s="1313"/>
      <c r="Y67" s="1313"/>
      <c r="Z67" s="1313"/>
      <c r="AA67" s="1313"/>
      <c r="AB67" s="1313"/>
      <c r="AC67" s="1313"/>
      <c r="AD67" s="1313"/>
      <c r="AE67" s="1313"/>
      <c r="AF67" s="1313"/>
      <c r="AG67" s="1313"/>
      <c r="AH67" s="1313"/>
      <c r="AI67" s="1313"/>
      <c r="AJ67" s="1488"/>
    </row>
    <row r="68" spans="1:36" ht="14.4" x14ac:dyDescent="0.2">
      <c r="A68" s="1477"/>
      <c r="B68" s="1066"/>
      <c r="C68" s="1066"/>
      <c r="D68" s="1066"/>
      <c r="E68" s="1066"/>
      <c r="F68" s="1487" t="str">
        <f>IF(ISBLANK('一括記入シート（最初）'!$C$58),"",'一括記入シート（最初）'!$C$58)</f>
        <v/>
      </c>
      <c r="G68" s="1313"/>
      <c r="H68" s="1313"/>
      <c r="I68" s="1313"/>
      <c r="J68" s="1313"/>
      <c r="K68" s="1313"/>
      <c r="L68" s="1313"/>
      <c r="M68" s="1313"/>
      <c r="N68" s="1313"/>
      <c r="O68" s="1313"/>
      <c r="P68" s="1313"/>
      <c r="Q68" s="1313"/>
      <c r="R68" s="1313"/>
      <c r="S68" s="1313"/>
      <c r="T68" s="1313"/>
      <c r="U68" s="1313"/>
      <c r="V68" s="1313"/>
      <c r="W68" s="1313"/>
      <c r="X68" s="1313"/>
      <c r="Y68" s="1313"/>
      <c r="Z68" s="1313"/>
      <c r="AA68" s="1313"/>
      <c r="AB68" s="1313"/>
      <c r="AC68" s="1313"/>
      <c r="AD68" s="1313"/>
      <c r="AE68" s="1313"/>
      <c r="AF68" s="1313"/>
      <c r="AG68" s="1313"/>
      <c r="AH68" s="1313"/>
      <c r="AI68" s="1313"/>
      <c r="AJ68" s="1488"/>
    </row>
    <row r="69" spans="1:36" ht="14.4" x14ac:dyDescent="0.2">
      <c r="A69" s="1477"/>
      <c r="B69" s="1066"/>
      <c r="C69" s="1066"/>
      <c r="D69" s="1066"/>
      <c r="E69" s="1066"/>
      <c r="F69" s="1487" t="str">
        <f>IF(ISBLANK('一括記入シート（最初）'!$C$59),"",'一括記入シート（最初）'!$C$59)</f>
        <v/>
      </c>
      <c r="G69" s="1313"/>
      <c r="H69" s="1313"/>
      <c r="I69" s="1313"/>
      <c r="J69" s="1313"/>
      <c r="K69" s="1313"/>
      <c r="L69" s="1313"/>
      <c r="M69" s="1313"/>
      <c r="N69" s="1313"/>
      <c r="O69" s="1313"/>
      <c r="P69" s="1313"/>
      <c r="Q69" s="1313"/>
      <c r="R69" s="1313"/>
      <c r="S69" s="1313"/>
      <c r="T69" s="1313"/>
      <c r="U69" s="1313"/>
      <c r="V69" s="1313"/>
      <c r="W69" s="1313"/>
      <c r="X69" s="1313"/>
      <c r="Y69" s="1313"/>
      <c r="Z69" s="1313"/>
      <c r="AA69" s="1313"/>
      <c r="AB69" s="1313"/>
      <c r="AC69" s="1313"/>
      <c r="AD69" s="1313"/>
      <c r="AE69" s="1313"/>
      <c r="AF69" s="1313"/>
      <c r="AG69" s="1313"/>
      <c r="AH69" s="1313"/>
      <c r="AI69" s="1313"/>
      <c r="AJ69" s="1488"/>
    </row>
    <row r="70" spans="1:36" ht="14.4" x14ac:dyDescent="0.2">
      <c r="A70" s="1477"/>
      <c r="B70" s="1066"/>
      <c r="C70" s="1066"/>
      <c r="D70" s="1066"/>
      <c r="E70" s="1066"/>
      <c r="F70" s="1487" t="str">
        <f>IF(ISBLANK('一括記入シート（最初）'!$C$60),"",'一括記入シート（最初）'!$C$60)</f>
        <v/>
      </c>
      <c r="G70" s="1313"/>
      <c r="H70" s="1313"/>
      <c r="I70" s="1313"/>
      <c r="J70" s="1313"/>
      <c r="K70" s="1313"/>
      <c r="L70" s="1313"/>
      <c r="M70" s="1313"/>
      <c r="N70" s="1313"/>
      <c r="O70" s="1313"/>
      <c r="P70" s="1313"/>
      <c r="Q70" s="1313"/>
      <c r="R70" s="1313"/>
      <c r="S70" s="1313"/>
      <c r="T70" s="1313"/>
      <c r="U70" s="1313"/>
      <c r="V70" s="1313"/>
      <c r="W70" s="1313"/>
      <c r="X70" s="1313"/>
      <c r="Y70" s="1313"/>
      <c r="Z70" s="1313"/>
      <c r="AA70" s="1313"/>
      <c r="AB70" s="1313"/>
      <c r="AC70" s="1313"/>
      <c r="AD70" s="1313"/>
      <c r="AE70" s="1313"/>
      <c r="AF70" s="1313"/>
      <c r="AG70" s="1313"/>
      <c r="AH70" s="1313"/>
      <c r="AI70" s="1313"/>
      <c r="AJ70" s="1488"/>
    </row>
    <row r="71" spans="1:36" ht="14.4" x14ac:dyDescent="0.2">
      <c r="A71" s="1477"/>
      <c r="B71" s="1066"/>
      <c r="C71" s="1066"/>
      <c r="D71" s="1066"/>
      <c r="E71" s="1066"/>
      <c r="F71" s="1487" t="str">
        <f>IF(ISBLANK('一括記入シート（最初）'!$C$61),"",'一括記入シート（最初）'!$C$61)</f>
        <v/>
      </c>
      <c r="G71" s="1313"/>
      <c r="H71" s="1313"/>
      <c r="I71" s="1313"/>
      <c r="J71" s="1313"/>
      <c r="K71" s="1313"/>
      <c r="L71" s="1313"/>
      <c r="M71" s="1313"/>
      <c r="N71" s="1313"/>
      <c r="O71" s="1313"/>
      <c r="P71" s="1313"/>
      <c r="Q71" s="1313"/>
      <c r="R71" s="1313"/>
      <c r="S71" s="1313"/>
      <c r="T71" s="1313"/>
      <c r="U71" s="1313"/>
      <c r="V71" s="1313"/>
      <c r="W71" s="1313"/>
      <c r="X71" s="1313"/>
      <c r="Y71" s="1313"/>
      <c r="Z71" s="1313"/>
      <c r="AA71" s="1313"/>
      <c r="AB71" s="1313"/>
      <c r="AC71" s="1313"/>
      <c r="AD71" s="1313"/>
      <c r="AE71" s="1313"/>
      <c r="AF71" s="1313"/>
      <c r="AG71" s="1313"/>
      <c r="AH71" s="1313"/>
      <c r="AI71" s="1313"/>
      <c r="AJ71" s="1488"/>
    </row>
    <row r="72" spans="1:36" ht="14.4" x14ac:dyDescent="0.2">
      <c r="A72" s="1477"/>
      <c r="B72" s="1066"/>
      <c r="C72" s="1066"/>
      <c r="D72" s="1066"/>
      <c r="E72" s="1066"/>
      <c r="F72" s="1487" t="str">
        <f>IF(ISBLANK('一括記入シート（最初）'!$C$62),"",'一括記入シート（最初）'!$C$62)</f>
        <v/>
      </c>
      <c r="G72" s="1313"/>
      <c r="H72" s="1313"/>
      <c r="I72" s="1313"/>
      <c r="J72" s="1313"/>
      <c r="K72" s="1313"/>
      <c r="L72" s="1313"/>
      <c r="M72" s="1313"/>
      <c r="N72" s="1313"/>
      <c r="O72" s="1313"/>
      <c r="P72" s="1313"/>
      <c r="Q72" s="1313"/>
      <c r="R72" s="1313"/>
      <c r="S72" s="1313"/>
      <c r="T72" s="1313"/>
      <c r="U72" s="1313"/>
      <c r="V72" s="1313"/>
      <c r="W72" s="1313"/>
      <c r="X72" s="1313"/>
      <c r="Y72" s="1313"/>
      <c r="Z72" s="1313"/>
      <c r="AA72" s="1313"/>
      <c r="AB72" s="1313"/>
      <c r="AC72" s="1313"/>
      <c r="AD72" s="1313"/>
      <c r="AE72" s="1313"/>
      <c r="AF72" s="1313"/>
      <c r="AG72" s="1313"/>
      <c r="AH72" s="1313"/>
      <c r="AI72" s="1313"/>
      <c r="AJ72" s="1488"/>
    </row>
    <row r="73" spans="1:36" ht="14.4" x14ac:dyDescent="0.2">
      <c r="A73" s="1477"/>
      <c r="B73" s="1066"/>
      <c r="C73" s="1066"/>
      <c r="D73" s="1066"/>
      <c r="E73" s="1066"/>
      <c r="F73" s="1487" t="str">
        <f>IF(ISBLANK('一括記入シート（最初）'!$C$63),"",'一括記入シート（最初）'!$C$63)</f>
        <v/>
      </c>
      <c r="G73" s="1313"/>
      <c r="H73" s="1313"/>
      <c r="I73" s="1313"/>
      <c r="J73" s="1313"/>
      <c r="K73" s="1313"/>
      <c r="L73" s="1313"/>
      <c r="M73" s="1313"/>
      <c r="N73" s="1313"/>
      <c r="O73" s="1313"/>
      <c r="P73" s="1313"/>
      <c r="Q73" s="1313"/>
      <c r="R73" s="1313"/>
      <c r="S73" s="1313"/>
      <c r="T73" s="1313"/>
      <c r="U73" s="1313"/>
      <c r="V73" s="1313"/>
      <c r="W73" s="1313"/>
      <c r="X73" s="1313"/>
      <c r="Y73" s="1313"/>
      <c r="Z73" s="1313"/>
      <c r="AA73" s="1313"/>
      <c r="AB73" s="1313"/>
      <c r="AC73" s="1313"/>
      <c r="AD73" s="1313"/>
      <c r="AE73" s="1313"/>
      <c r="AF73" s="1313"/>
      <c r="AG73" s="1313"/>
      <c r="AH73" s="1313"/>
      <c r="AI73" s="1313"/>
      <c r="AJ73" s="1488"/>
    </row>
    <row r="74" spans="1:36" ht="34.5" customHeight="1" x14ac:dyDescent="0.2">
      <c r="A74" s="1477" t="s">
        <v>126</v>
      </c>
      <c r="B74" s="1066"/>
      <c r="C74" s="1066"/>
      <c r="D74" s="1066"/>
      <c r="E74" s="1066"/>
      <c r="F74" s="1068" t="str">
        <f>IF(ISBLANK('一括記入シート（最初）'!$E$83),"",'一括記入シート（最初）'!$E$83)</f>
        <v>令和6年9月1日</v>
      </c>
      <c r="G74" s="1069"/>
      <c r="H74" s="1069"/>
      <c r="I74" s="1069"/>
      <c r="J74" s="1069"/>
      <c r="K74" s="1069"/>
      <c r="L74" s="1069"/>
      <c r="M74" s="1069"/>
      <c r="N74" s="1069"/>
      <c r="O74" s="197" t="s">
        <v>127</v>
      </c>
      <c r="P74" s="1069" t="str">
        <f>IF(ISBLANK('一括記入シート（最初）'!$E$86),"",'一括記入シート（最初）'!$E$86)</f>
        <v>令和6年9月15日</v>
      </c>
      <c r="Q74" s="1069"/>
      <c r="R74" s="1069"/>
      <c r="S74" s="1069"/>
      <c r="T74" s="1069"/>
      <c r="U74" s="1069"/>
      <c r="V74" s="1069"/>
      <c r="W74" s="1069"/>
      <c r="X74" s="1069"/>
      <c r="Y74" s="197"/>
      <c r="Z74" s="1486">
        <f>IF(ISBLANK('一括記入シート（最初）'!$C$89),"",'一括記入シート（最初）'!$C$89)</f>
        <v>15</v>
      </c>
      <c r="AA74" s="1486"/>
      <c r="AB74" s="1256" t="s">
        <v>67</v>
      </c>
      <c r="AC74" s="1256"/>
      <c r="AD74" s="197"/>
      <c r="AE74" s="197"/>
      <c r="AF74" s="197"/>
      <c r="AG74" s="197"/>
      <c r="AH74" s="197"/>
      <c r="AI74" s="197"/>
      <c r="AJ74" s="198"/>
    </row>
    <row r="75" spans="1:36" ht="14.4" x14ac:dyDescent="0.2">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row>
    <row r="76" spans="1:36" x14ac:dyDescent="0.2">
      <c r="A76" s="1489" t="s">
        <v>233</v>
      </c>
      <c r="B76" s="1478"/>
      <c r="C76" s="1478"/>
      <c r="D76" s="1478"/>
      <c r="E76" s="1478"/>
      <c r="F76" s="1478" t="s">
        <v>75</v>
      </c>
      <c r="G76" s="1478"/>
      <c r="H76" s="1478"/>
      <c r="I76" s="1478"/>
      <c r="J76" s="1478"/>
      <c r="K76" s="1478"/>
      <c r="L76" s="1478"/>
      <c r="M76" s="1478"/>
      <c r="N76" s="1478"/>
      <c r="O76" s="1478"/>
      <c r="P76" s="1478"/>
      <c r="Q76" s="1478"/>
      <c r="R76" s="1478"/>
      <c r="S76" s="1478"/>
      <c r="T76" s="1478"/>
      <c r="U76" s="1478"/>
      <c r="V76" s="1478"/>
      <c r="W76" s="1478"/>
      <c r="X76" s="1478"/>
      <c r="Y76" s="1478"/>
      <c r="Z76" s="1478"/>
      <c r="AA76" s="1478"/>
      <c r="AB76" s="1478"/>
      <c r="AC76" s="1478"/>
      <c r="AD76" s="1478"/>
      <c r="AE76" s="1478"/>
      <c r="AF76" s="1478"/>
      <c r="AG76" s="1478"/>
      <c r="AH76" s="1478"/>
      <c r="AI76" s="1478"/>
      <c r="AJ76" s="1479"/>
    </row>
    <row r="77" spans="1:36" x14ac:dyDescent="0.2">
      <c r="A77" s="1490"/>
      <c r="B77" s="1480"/>
      <c r="C77" s="1480"/>
      <c r="D77" s="1480"/>
      <c r="E77" s="1480"/>
      <c r="F77" s="1480"/>
      <c r="G77" s="1480"/>
      <c r="H77" s="1480"/>
      <c r="I77" s="1480"/>
      <c r="J77" s="1480"/>
      <c r="K77" s="1480"/>
      <c r="L77" s="1480"/>
      <c r="M77" s="1480"/>
      <c r="N77" s="1480"/>
      <c r="O77" s="1480"/>
      <c r="P77" s="1480"/>
      <c r="Q77" s="1480"/>
      <c r="R77" s="1480"/>
      <c r="S77" s="1480"/>
      <c r="T77" s="1480"/>
      <c r="U77" s="1480"/>
      <c r="V77" s="1480"/>
      <c r="W77" s="1480"/>
      <c r="X77" s="1480"/>
      <c r="Y77" s="1480"/>
      <c r="Z77" s="1480"/>
      <c r="AA77" s="1480"/>
      <c r="AB77" s="1480"/>
      <c r="AC77" s="1480"/>
      <c r="AD77" s="1480"/>
      <c r="AE77" s="1480"/>
      <c r="AF77" s="1480"/>
      <c r="AG77" s="1480"/>
      <c r="AH77" s="1480"/>
      <c r="AI77" s="1480"/>
      <c r="AJ77" s="1481"/>
    </row>
    <row r="78" spans="1:36" x14ac:dyDescent="0.2">
      <c r="A78" s="1489" t="s">
        <v>124</v>
      </c>
      <c r="B78" s="1478"/>
      <c r="C78" s="1478"/>
      <c r="D78" s="1478"/>
      <c r="E78" s="1478"/>
      <c r="F78" s="1482" t="str">
        <f>$F$40</f>
        <v>上田市〇〇（△△）</v>
      </c>
      <c r="G78" s="1482"/>
      <c r="H78" s="1482"/>
      <c r="I78" s="1482"/>
      <c r="J78" s="1482"/>
      <c r="K78" s="1482"/>
      <c r="L78" s="1482"/>
      <c r="M78" s="1482"/>
      <c r="N78" s="1482"/>
      <c r="O78" s="1482"/>
      <c r="P78" s="1482"/>
      <c r="Q78" s="1482"/>
      <c r="R78" s="1482"/>
      <c r="S78" s="1482"/>
      <c r="T78" s="1482"/>
      <c r="U78" s="1482"/>
      <c r="V78" s="1482"/>
      <c r="W78" s="1482"/>
      <c r="X78" s="1482"/>
      <c r="Y78" s="1482"/>
      <c r="Z78" s="1482"/>
      <c r="AA78" s="1482"/>
      <c r="AB78" s="1482"/>
      <c r="AC78" s="1482"/>
      <c r="AD78" s="1482"/>
      <c r="AE78" s="1482"/>
      <c r="AF78" s="1482"/>
      <c r="AG78" s="1482"/>
      <c r="AH78" s="1482"/>
      <c r="AI78" s="1482"/>
      <c r="AJ78" s="1483"/>
    </row>
    <row r="79" spans="1:36" x14ac:dyDescent="0.2">
      <c r="A79" s="1477"/>
      <c r="B79" s="1066"/>
      <c r="C79" s="1066"/>
      <c r="D79" s="1066"/>
      <c r="E79" s="1066"/>
      <c r="F79" s="1484"/>
      <c r="G79" s="1484"/>
      <c r="H79" s="1484"/>
      <c r="I79" s="1484"/>
      <c r="J79" s="1484"/>
      <c r="K79" s="1484"/>
      <c r="L79" s="1484"/>
      <c r="M79" s="1484"/>
      <c r="N79" s="1484"/>
      <c r="O79" s="1484"/>
      <c r="P79" s="1484"/>
      <c r="Q79" s="1484"/>
      <c r="R79" s="1484"/>
      <c r="S79" s="1484"/>
      <c r="T79" s="1484"/>
      <c r="U79" s="1484"/>
      <c r="V79" s="1484"/>
      <c r="W79" s="1484"/>
      <c r="X79" s="1484"/>
      <c r="Y79" s="1484"/>
      <c r="Z79" s="1484"/>
      <c r="AA79" s="1484"/>
      <c r="AB79" s="1484"/>
      <c r="AC79" s="1484"/>
      <c r="AD79" s="1484"/>
      <c r="AE79" s="1484"/>
      <c r="AF79" s="1484"/>
      <c r="AG79" s="1484"/>
      <c r="AH79" s="1484"/>
      <c r="AI79" s="1484"/>
      <c r="AJ79" s="1485"/>
    </row>
    <row r="80" spans="1:36" ht="14.4" x14ac:dyDescent="0.2">
      <c r="A80" s="1477" t="s">
        <v>125</v>
      </c>
      <c r="B80" s="1066"/>
      <c r="C80" s="1066"/>
      <c r="D80" s="1066"/>
      <c r="E80" s="1066"/>
      <c r="F80" s="943" t="str">
        <f>IF(ISBLANK('一括記入シート（最初）'!$C$108),"",'一括記入シート（最初）'!$C$108)</f>
        <v/>
      </c>
      <c r="G80" s="944"/>
      <c r="H80" s="944"/>
      <c r="I80" s="944"/>
      <c r="J80" s="944"/>
      <c r="K80" s="944"/>
      <c r="L80" s="944"/>
      <c r="M80" s="944"/>
      <c r="N80" s="944"/>
      <c r="O80" s="944"/>
      <c r="P80" s="944"/>
      <c r="Q80" s="944"/>
      <c r="R80" s="944"/>
      <c r="S80" s="944"/>
      <c r="T80" s="944"/>
      <c r="U80" s="944"/>
      <c r="V80" s="944"/>
      <c r="W80" s="944"/>
      <c r="X80" s="944"/>
      <c r="Y80" s="944"/>
      <c r="Z80" s="944"/>
      <c r="AA80" s="944"/>
      <c r="AB80" s="944"/>
      <c r="AC80" s="944"/>
      <c r="AD80" s="944"/>
      <c r="AE80" s="944"/>
      <c r="AF80" s="944"/>
      <c r="AG80" s="944"/>
      <c r="AH80" s="944"/>
      <c r="AI80" s="944"/>
      <c r="AJ80" s="1520"/>
    </row>
    <row r="81" spans="1:36" ht="14.4" x14ac:dyDescent="0.2">
      <c r="A81" s="1477"/>
      <c r="B81" s="1066"/>
      <c r="C81" s="1066"/>
      <c r="D81" s="1066"/>
      <c r="E81" s="1066"/>
      <c r="F81" s="1487" t="str">
        <f>IF(ISBLANK('一括記入シート（最初）'!$C$109),"",'一括記入シート（最初）'!$C$109)</f>
        <v/>
      </c>
      <c r="G81" s="1313"/>
      <c r="H81" s="1313"/>
      <c r="I81" s="1313"/>
      <c r="J81" s="1313"/>
      <c r="K81" s="1313"/>
      <c r="L81" s="1313"/>
      <c r="M81" s="1313"/>
      <c r="N81" s="1313"/>
      <c r="O81" s="1313"/>
      <c r="P81" s="1313"/>
      <c r="Q81" s="1313"/>
      <c r="R81" s="1313"/>
      <c r="S81" s="1313"/>
      <c r="T81" s="1313"/>
      <c r="U81" s="1313"/>
      <c r="V81" s="1313"/>
      <c r="W81" s="1313"/>
      <c r="X81" s="1313"/>
      <c r="Y81" s="1313"/>
      <c r="Z81" s="1313"/>
      <c r="AA81" s="1313"/>
      <c r="AB81" s="1313"/>
      <c r="AC81" s="1313"/>
      <c r="AD81" s="1313"/>
      <c r="AE81" s="1313"/>
      <c r="AF81" s="1313"/>
      <c r="AG81" s="1313"/>
      <c r="AH81" s="1313"/>
      <c r="AI81" s="1313"/>
      <c r="AJ81" s="1488"/>
    </row>
    <row r="82" spans="1:36" ht="14.4" x14ac:dyDescent="0.2">
      <c r="A82" s="1477"/>
      <c r="B82" s="1066"/>
      <c r="C82" s="1066"/>
      <c r="D82" s="1066"/>
      <c r="E82" s="1066"/>
      <c r="F82" s="1487" t="str">
        <f>IF(ISBLANK('一括記入シート（最初）'!$C$110),"",'一括記入シート（最初）'!$C$110)</f>
        <v/>
      </c>
      <c r="G82" s="1313"/>
      <c r="H82" s="1313"/>
      <c r="I82" s="1313"/>
      <c r="J82" s="1313"/>
      <c r="K82" s="1313"/>
      <c r="L82" s="1313"/>
      <c r="M82" s="1313"/>
      <c r="N82" s="1313"/>
      <c r="O82" s="1313"/>
      <c r="P82" s="1313"/>
      <c r="Q82" s="1313"/>
      <c r="R82" s="1313"/>
      <c r="S82" s="1313"/>
      <c r="T82" s="1313"/>
      <c r="U82" s="1313"/>
      <c r="V82" s="1313"/>
      <c r="W82" s="1313"/>
      <c r="X82" s="1313"/>
      <c r="Y82" s="1313"/>
      <c r="Z82" s="1313"/>
      <c r="AA82" s="1313"/>
      <c r="AB82" s="1313"/>
      <c r="AC82" s="1313"/>
      <c r="AD82" s="1313"/>
      <c r="AE82" s="1313"/>
      <c r="AF82" s="1313"/>
      <c r="AG82" s="1313"/>
      <c r="AH82" s="1313"/>
      <c r="AI82" s="1313"/>
      <c r="AJ82" s="1488"/>
    </row>
    <row r="83" spans="1:36" ht="14.4" x14ac:dyDescent="0.2">
      <c r="A83" s="1477"/>
      <c r="B83" s="1066"/>
      <c r="C83" s="1066"/>
      <c r="D83" s="1066"/>
      <c r="E83" s="1066"/>
      <c r="F83" s="1487" t="str">
        <f>IF(ISBLANK('一括記入シート（最初）'!$C$111),"",'一括記入シート（最初）'!$C$111)</f>
        <v/>
      </c>
      <c r="G83" s="1313"/>
      <c r="H83" s="1313"/>
      <c r="I83" s="1313"/>
      <c r="J83" s="1313"/>
      <c r="K83" s="1313"/>
      <c r="L83" s="1313"/>
      <c r="M83" s="1313"/>
      <c r="N83" s="1313"/>
      <c r="O83" s="1313"/>
      <c r="P83" s="1313"/>
      <c r="Q83" s="1313"/>
      <c r="R83" s="1313"/>
      <c r="S83" s="1313"/>
      <c r="T83" s="1313"/>
      <c r="U83" s="1313"/>
      <c r="V83" s="1313"/>
      <c r="W83" s="1313"/>
      <c r="X83" s="1313"/>
      <c r="Y83" s="1313"/>
      <c r="Z83" s="1313"/>
      <c r="AA83" s="1313"/>
      <c r="AB83" s="1313"/>
      <c r="AC83" s="1313"/>
      <c r="AD83" s="1313"/>
      <c r="AE83" s="1313"/>
      <c r="AF83" s="1313"/>
      <c r="AG83" s="1313"/>
      <c r="AH83" s="1313"/>
      <c r="AI83" s="1313"/>
      <c r="AJ83" s="1488"/>
    </row>
    <row r="84" spans="1:36" ht="14.4" x14ac:dyDescent="0.2">
      <c r="A84" s="1477"/>
      <c r="B84" s="1066"/>
      <c r="C84" s="1066"/>
      <c r="D84" s="1066"/>
      <c r="E84" s="1066"/>
      <c r="F84" s="1487" t="str">
        <f>IF(ISBLANK('一括記入シート（最初）'!$C$112),"",'一括記入シート（最初）'!$C$112)</f>
        <v/>
      </c>
      <c r="G84" s="1313"/>
      <c r="H84" s="1313"/>
      <c r="I84" s="1313"/>
      <c r="J84" s="1313"/>
      <c r="K84" s="1313"/>
      <c r="L84" s="1313"/>
      <c r="M84" s="1313"/>
      <c r="N84" s="1313"/>
      <c r="O84" s="1313"/>
      <c r="P84" s="1313"/>
      <c r="Q84" s="1313"/>
      <c r="R84" s="1313"/>
      <c r="S84" s="1313"/>
      <c r="T84" s="1313"/>
      <c r="U84" s="1313"/>
      <c r="V84" s="1313"/>
      <c r="W84" s="1313"/>
      <c r="X84" s="1313"/>
      <c r="Y84" s="1313"/>
      <c r="Z84" s="1313"/>
      <c r="AA84" s="1313"/>
      <c r="AB84" s="1313"/>
      <c r="AC84" s="1313"/>
      <c r="AD84" s="1313"/>
      <c r="AE84" s="1313"/>
      <c r="AF84" s="1313"/>
      <c r="AG84" s="1313"/>
      <c r="AH84" s="1313"/>
      <c r="AI84" s="1313"/>
      <c r="AJ84" s="1488"/>
    </row>
    <row r="85" spans="1:36" ht="14.4" x14ac:dyDescent="0.2">
      <c r="A85" s="1477"/>
      <c r="B85" s="1066"/>
      <c r="C85" s="1066"/>
      <c r="D85" s="1066"/>
      <c r="E85" s="1066"/>
      <c r="F85" s="1487" t="str">
        <f>IF(ISBLANK('一括記入シート（最初）'!$C$113),"",'一括記入シート（最初）'!$C$113)</f>
        <v/>
      </c>
      <c r="G85" s="1313"/>
      <c r="H85" s="1313"/>
      <c r="I85" s="1313"/>
      <c r="J85" s="1313"/>
      <c r="K85" s="1313"/>
      <c r="L85" s="1313"/>
      <c r="M85" s="1313"/>
      <c r="N85" s="1313"/>
      <c r="O85" s="1313"/>
      <c r="P85" s="1313"/>
      <c r="Q85" s="1313"/>
      <c r="R85" s="1313"/>
      <c r="S85" s="1313"/>
      <c r="T85" s="1313"/>
      <c r="U85" s="1313"/>
      <c r="V85" s="1313"/>
      <c r="W85" s="1313"/>
      <c r="X85" s="1313"/>
      <c r="Y85" s="1313"/>
      <c r="Z85" s="1313"/>
      <c r="AA85" s="1313"/>
      <c r="AB85" s="1313"/>
      <c r="AC85" s="1313"/>
      <c r="AD85" s="1313"/>
      <c r="AE85" s="1313"/>
      <c r="AF85" s="1313"/>
      <c r="AG85" s="1313"/>
      <c r="AH85" s="1313"/>
      <c r="AI85" s="1313"/>
      <c r="AJ85" s="1488"/>
    </row>
    <row r="86" spans="1:36" ht="14.4" x14ac:dyDescent="0.2">
      <c r="A86" s="1477"/>
      <c r="B86" s="1066"/>
      <c r="C86" s="1066"/>
      <c r="D86" s="1066"/>
      <c r="E86" s="1066"/>
      <c r="F86" s="1487" t="str">
        <f>IF(ISBLANK('一括記入シート（最初）'!$C$114),"",'一括記入シート（最初）'!$C$114)</f>
        <v/>
      </c>
      <c r="G86" s="1313"/>
      <c r="H86" s="1313"/>
      <c r="I86" s="1313"/>
      <c r="J86" s="1313"/>
      <c r="K86" s="1313"/>
      <c r="L86" s="1313"/>
      <c r="M86" s="1313"/>
      <c r="N86" s="1313"/>
      <c r="O86" s="1313"/>
      <c r="P86" s="1313"/>
      <c r="Q86" s="1313"/>
      <c r="R86" s="1313"/>
      <c r="S86" s="1313"/>
      <c r="T86" s="1313"/>
      <c r="U86" s="1313"/>
      <c r="V86" s="1313"/>
      <c r="W86" s="1313"/>
      <c r="X86" s="1313"/>
      <c r="Y86" s="1313"/>
      <c r="Z86" s="1313"/>
      <c r="AA86" s="1313"/>
      <c r="AB86" s="1313"/>
      <c r="AC86" s="1313"/>
      <c r="AD86" s="1313"/>
      <c r="AE86" s="1313"/>
      <c r="AF86" s="1313"/>
      <c r="AG86" s="1313"/>
      <c r="AH86" s="1313"/>
      <c r="AI86" s="1313"/>
      <c r="AJ86" s="1488"/>
    </row>
    <row r="87" spans="1:36" ht="14.4" x14ac:dyDescent="0.2">
      <c r="A87" s="1477"/>
      <c r="B87" s="1066"/>
      <c r="C87" s="1066"/>
      <c r="D87" s="1066"/>
      <c r="E87" s="1066"/>
      <c r="F87" s="1487" t="str">
        <f>IF(ISBLANK('一括記入シート（最初）'!$C$115),"",'一括記入シート（最初）'!$C$115)</f>
        <v/>
      </c>
      <c r="G87" s="1313"/>
      <c r="H87" s="1313"/>
      <c r="I87" s="1313"/>
      <c r="J87" s="1313"/>
      <c r="K87" s="1313"/>
      <c r="L87" s="1313"/>
      <c r="M87" s="1313"/>
      <c r="N87" s="1313"/>
      <c r="O87" s="1313"/>
      <c r="P87" s="1313"/>
      <c r="Q87" s="1313"/>
      <c r="R87" s="1313"/>
      <c r="S87" s="1313"/>
      <c r="T87" s="1313"/>
      <c r="U87" s="1313"/>
      <c r="V87" s="1313"/>
      <c r="W87" s="1313"/>
      <c r="X87" s="1313"/>
      <c r="Y87" s="1313"/>
      <c r="Z87" s="1313"/>
      <c r="AA87" s="1313"/>
      <c r="AB87" s="1313"/>
      <c r="AC87" s="1313"/>
      <c r="AD87" s="1313"/>
      <c r="AE87" s="1313"/>
      <c r="AF87" s="1313"/>
      <c r="AG87" s="1313"/>
      <c r="AH87" s="1313"/>
      <c r="AI87" s="1313"/>
      <c r="AJ87" s="1488"/>
    </row>
    <row r="88" spans="1:36" ht="14.4" x14ac:dyDescent="0.2">
      <c r="A88" s="1477"/>
      <c r="B88" s="1066"/>
      <c r="C88" s="1066"/>
      <c r="D88" s="1066"/>
      <c r="E88" s="1066"/>
      <c r="F88" s="1487" t="str">
        <f>IF(ISBLANK('一括記入シート（最初）'!$C$116),"",'一括記入シート（最初）'!$C$116)</f>
        <v/>
      </c>
      <c r="G88" s="1313"/>
      <c r="H88" s="1313"/>
      <c r="I88" s="1313"/>
      <c r="J88" s="1313"/>
      <c r="K88" s="1313"/>
      <c r="L88" s="1313"/>
      <c r="M88" s="1313"/>
      <c r="N88" s="1313"/>
      <c r="O88" s="1313"/>
      <c r="P88" s="1313"/>
      <c r="Q88" s="1313"/>
      <c r="R88" s="1313"/>
      <c r="S88" s="1313"/>
      <c r="T88" s="1313"/>
      <c r="U88" s="1313"/>
      <c r="V88" s="1313"/>
      <c r="W88" s="1313"/>
      <c r="X88" s="1313"/>
      <c r="Y88" s="1313"/>
      <c r="Z88" s="1313"/>
      <c r="AA88" s="1313"/>
      <c r="AB88" s="1313"/>
      <c r="AC88" s="1313"/>
      <c r="AD88" s="1313"/>
      <c r="AE88" s="1313"/>
      <c r="AF88" s="1313"/>
      <c r="AG88" s="1313"/>
      <c r="AH88" s="1313"/>
      <c r="AI88" s="1313"/>
      <c r="AJ88" s="1488"/>
    </row>
    <row r="89" spans="1:36" ht="14.4" x14ac:dyDescent="0.2">
      <c r="A89" s="1477"/>
      <c r="B89" s="1066"/>
      <c r="C89" s="1066"/>
      <c r="D89" s="1066"/>
      <c r="E89" s="1066"/>
      <c r="F89" s="946" t="str">
        <f>IF(ISBLANK('一括記入シート（最初）'!$C$117),"",'一括記入シート（最初）'!$C$117)</f>
        <v/>
      </c>
      <c r="G89" s="947"/>
      <c r="H89" s="947"/>
      <c r="I89" s="947"/>
      <c r="J89" s="947"/>
      <c r="K89" s="947"/>
      <c r="L89" s="947"/>
      <c r="M89" s="947"/>
      <c r="N89" s="947"/>
      <c r="O89" s="947"/>
      <c r="P89" s="947"/>
      <c r="Q89" s="947"/>
      <c r="R89" s="947"/>
      <c r="S89" s="947"/>
      <c r="T89" s="947"/>
      <c r="U89" s="947"/>
      <c r="V89" s="947"/>
      <c r="W89" s="947"/>
      <c r="X89" s="947"/>
      <c r="Y89" s="947"/>
      <c r="Z89" s="947"/>
      <c r="AA89" s="947"/>
      <c r="AB89" s="947"/>
      <c r="AC89" s="947"/>
      <c r="AD89" s="947"/>
      <c r="AE89" s="947"/>
      <c r="AF89" s="947"/>
      <c r="AG89" s="947"/>
      <c r="AH89" s="947"/>
      <c r="AI89" s="947"/>
      <c r="AJ89" s="1502"/>
    </row>
    <row r="90" spans="1:36" ht="34.5" customHeight="1" x14ac:dyDescent="0.2">
      <c r="A90" s="1477" t="s">
        <v>126</v>
      </c>
      <c r="B90" s="1066"/>
      <c r="C90" s="1066"/>
      <c r="D90" s="1066"/>
      <c r="E90" s="1066"/>
      <c r="F90" s="1068" t="str">
        <f>IF(ISBLANK('一括記入シート（最初）'!$E$83),"",'一括記入シート（最初）'!$E$83)</f>
        <v>令和6年9月1日</v>
      </c>
      <c r="G90" s="1069"/>
      <c r="H90" s="1069"/>
      <c r="I90" s="1069"/>
      <c r="J90" s="1069"/>
      <c r="K90" s="1069"/>
      <c r="L90" s="1069"/>
      <c r="M90" s="1069"/>
      <c r="N90" s="1069"/>
      <c r="O90" s="197" t="s">
        <v>127</v>
      </c>
      <c r="P90" s="1069" t="str">
        <f>IF(ISBLANK('一括記入シート（最初）'!$E$122),"",'一括記入シート（最初）'!$E$122)</f>
        <v>令和6年9月30日</v>
      </c>
      <c r="Q90" s="1069"/>
      <c r="R90" s="1069"/>
      <c r="S90" s="1069"/>
      <c r="T90" s="1069"/>
      <c r="U90" s="1069"/>
      <c r="V90" s="1069"/>
      <c r="W90" s="1069"/>
      <c r="X90" s="1069"/>
      <c r="Y90" s="197"/>
      <c r="Z90" s="1486">
        <f>IF(ISBLANK('一括記入シート（最初）'!$C$125),"",'一括記入シート（最初）'!$C$125)</f>
        <v>30</v>
      </c>
      <c r="AA90" s="1486"/>
      <c r="AB90" s="1256" t="s">
        <v>67</v>
      </c>
      <c r="AC90" s="1256"/>
      <c r="AD90" s="197"/>
      <c r="AE90" s="197"/>
      <c r="AF90" s="197"/>
      <c r="AG90" s="197"/>
      <c r="AH90" s="197"/>
      <c r="AI90" s="197"/>
      <c r="AJ90" s="198"/>
    </row>
    <row r="91" spans="1:36" ht="14.4" x14ac:dyDescent="0.2">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row>
    <row r="92" spans="1:36" x14ac:dyDescent="0.2">
      <c r="A92" s="1489" t="s">
        <v>83</v>
      </c>
      <c r="B92" s="1478"/>
      <c r="C92" s="1478"/>
      <c r="D92" s="1478"/>
      <c r="E92" s="1478"/>
      <c r="F92" s="1503" t="str">
        <f>IF(ISBLANK('一括記入シート（最初）'!$B$127),"",'一括記入シート（最初）'!$B$127)</f>
        <v/>
      </c>
      <c r="G92" s="1504"/>
      <c r="H92" s="1504"/>
      <c r="I92" s="1504"/>
      <c r="J92" s="1504"/>
      <c r="K92" s="1504"/>
      <c r="L92" s="1504"/>
      <c r="M92" s="1504"/>
      <c r="N92" s="1504"/>
      <c r="O92" s="1504"/>
      <c r="P92" s="1504"/>
      <c r="Q92" s="1504"/>
      <c r="R92" s="1504"/>
      <c r="S92" s="1504"/>
      <c r="T92" s="1504"/>
      <c r="U92" s="1504"/>
      <c r="V92" s="1504"/>
      <c r="W92" s="1504"/>
      <c r="X92" s="1504"/>
      <c r="Y92" s="1504"/>
      <c r="Z92" s="1504"/>
      <c r="AA92" s="1504"/>
      <c r="AB92" s="1504"/>
      <c r="AC92" s="1504"/>
      <c r="AD92" s="1504"/>
      <c r="AE92" s="1504"/>
      <c r="AF92" s="1504"/>
      <c r="AG92" s="1504"/>
      <c r="AH92" s="1504"/>
      <c r="AI92" s="1504"/>
      <c r="AJ92" s="1505"/>
    </row>
    <row r="93" spans="1:36" x14ac:dyDescent="0.2">
      <c r="A93" s="1477"/>
      <c r="B93" s="1066"/>
      <c r="C93" s="1066"/>
      <c r="D93" s="1066"/>
      <c r="E93" s="1066"/>
      <c r="F93" s="1057"/>
      <c r="G93" s="1506"/>
      <c r="H93" s="1506"/>
      <c r="I93" s="1506"/>
      <c r="J93" s="1506"/>
      <c r="K93" s="1506"/>
      <c r="L93" s="1506"/>
      <c r="M93" s="1506"/>
      <c r="N93" s="1506"/>
      <c r="O93" s="1506"/>
      <c r="P93" s="1506"/>
      <c r="Q93" s="1506"/>
      <c r="R93" s="1506"/>
      <c r="S93" s="1506"/>
      <c r="T93" s="1506"/>
      <c r="U93" s="1506"/>
      <c r="V93" s="1506"/>
      <c r="W93" s="1506"/>
      <c r="X93" s="1506"/>
      <c r="Y93" s="1506"/>
      <c r="Z93" s="1506"/>
      <c r="AA93" s="1506"/>
      <c r="AB93" s="1506"/>
      <c r="AC93" s="1506"/>
      <c r="AD93" s="1506"/>
      <c r="AE93" s="1506"/>
      <c r="AF93" s="1506"/>
      <c r="AG93" s="1506"/>
      <c r="AH93" s="1506"/>
      <c r="AI93" s="1506"/>
      <c r="AJ93" s="1507"/>
    </row>
    <row r="94" spans="1:36" x14ac:dyDescent="0.2">
      <c r="A94" s="1477"/>
      <c r="B94" s="1066"/>
      <c r="C94" s="1066"/>
      <c r="D94" s="1066"/>
      <c r="E94" s="1066"/>
      <c r="F94" s="1057"/>
      <c r="G94" s="1506"/>
      <c r="H94" s="1506"/>
      <c r="I94" s="1506"/>
      <c r="J94" s="1506"/>
      <c r="K94" s="1506"/>
      <c r="L94" s="1506"/>
      <c r="M94" s="1506"/>
      <c r="N94" s="1506"/>
      <c r="O94" s="1506"/>
      <c r="P94" s="1506"/>
      <c r="Q94" s="1506"/>
      <c r="R94" s="1506"/>
      <c r="S94" s="1506"/>
      <c r="T94" s="1506"/>
      <c r="U94" s="1506"/>
      <c r="V94" s="1506"/>
      <c r="W94" s="1506"/>
      <c r="X94" s="1506"/>
      <c r="Y94" s="1506"/>
      <c r="Z94" s="1506"/>
      <c r="AA94" s="1506"/>
      <c r="AB94" s="1506"/>
      <c r="AC94" s="1506"/>
      <c r="AD94" s="1506"/>
      <c r="AE94" s="1506"/>
      <c r="AF94" s="1506"/>
      <c r="AG94" s="1506"/>
      <c r="AH94" s="1506"/>
      <c r="AI94" s="1506"/>
      <c r="AJ94" s="1507"/>
    </row>
    <row r="95" spans="1:36" x14ac:dyDescent="0.2">
      <c r="A95" s="1477"/>
      <c r="B95" s="1066"/>
      <c r="C95" s="1066"/>
      <c r="D95" s="1066"/>
      <c r="E95" s="1066"/>
      <c r="F95" s="1057"/>
      <c r="G95" s="1506"/>
      <c r="H95" s="1506"/>
      <c r="I95" s="1506"/>
      <c r="J95" s="1506"/>
      <c r="K95" s="1506"/>
      <c r="L95" s="1506"/>
      <c r="M95" s="1506"/>
      <c r="N95" s="1506"/>
      <c r="O95" s="1506"/>
      <c r="P95" s="1506"/>
      <c r="Q95" s="1506"/>
      <c r="R95" s="1506"/>
      <c r="S95" s="1506"/>
      <c r="T95" s="1506"/>
      <c r="U95" s="1506"/>
      <c r="V95" s="1506"/>
      <c r="W95" s="1506"/>
      <c r="X95" s="1506"/>
      <c r="Y95" s="1506"/>
      <c r="Z95" s="1506"/>
      <c r="AA95" s="1506"/>
      <c r="AB95" s="1506"/>
      <c r="AC95" s="1506"/>
      <c r="AD95" s="1506"/>
      <c r="AE95" s="1506"/>
      <c r="AF95" s="1506"/>
      <c r="AG95" s="1506"/>
      <c r="AH95" s="1506"/>
      <c r="AI95" s="1506"/>
      <c r="AJ95" s="1507"/>
    </row>
    <row r="96" spans="1:36" x14ac:dyDescent="0.2">
      <c r="A96" s="1477"/>
      <c r="B96" s="1066"/>
      <c r="C96" s="1066"/>
      <c r="D96" s="1066"/>
      <c r="E96" s="1066"/>
      <c r="F96" s="1057"/>
      <c r="G96" s="1506"/>
      <c r="H96" s="1506"/>
      <c r="I96" s="1506"/>
      <c r="J96" s="1506"/>
      <c r="K96" s="1506"/>
      <c r="L96" s="1506"/>
      <c r="M96" s="1506"/>
      <c r="N96" s="1506"/>
      <c r="O96" s="1506"/>
      <c r="P96" s="1506"/>
      <c r="Q96" s="1506"/>
      <c r="R96" s="1506"/>
      <c r="S96" s="1506"/>
      <c r="T96" s="1506"/>
      <c r="U96" s="1506"/>
      <c r="V96" s="1506"/>
      <c r="W96" s="1506"/>
      <c r="X96" s="1506"/>
      <c r="Y96" s="1506"/>
      <c r="Z96" s="1506"/>
      <c r="AA96" s="1506"/>
      <c r="AB96" s="1506"/>
      <c r="AC96" s="1506"/>
      <c r="AD96" s="1506"/>
      <c r="AE96" s="1506"/>
      <c r="AF96" s="1506"/>
      <c r="AG96" s="1506"/>
      <c r="AH96" s="1506"/>
      <c r="AI96" s="1506"/>
      <c r="AJ96" s="1507"/>
    </row>
    <row r="97" spans="1:40" x14ac:dyDescent="0.2">
      <c r="A97" s="1477"/>
      <c r="B97" s="1066"/>
      <c r="C97" s="1066"/>
      <c r="D97" s="1066"/>
      <c r="E97" s="1066"/>
      <c r="F97" s="1057"/>
      <c r="G97" s="1506"/>
      <c r="H97" s="1506"/>
      <c r="I97" s="1506"/>
      <c r="J97" s="1506"/>
      <c r="K97" s="1506"/>
      <c r="L97" s="1506"/>
      <c r="M97" s="1506"/>
      <c r="N97" s="1506"/>
      <c r="O97" s="1506"/>
      <c r="P97" s="1506"/>
      <c r="Q97" s="1506"/>
      <c r="R97" s="1506"/>
      <c r="S97" s="1506"/>
      <c r="T97" s="1506"/>
      <c r="U97" s="1506"/>
      <c r="V97" s="1506"/>
      <c r="W97" s="1506"/>
      <c r="X97" s="1506"/>
      <c r="Y97" s="1506"/>
      <c r="Z97" s="1506"/>
      <c r="AA97" s="1506"/>
      <c r="AB97" s="1506"/>
      <c r="AC97" s="1506"/>
      <c r="AD97" s="1506"/>
      <c r="AE97" s="1506"/>
      <c r="AF97" s="1506"/>
      <c r="AG97" s="1506"/>
      <c r="AH97" s="1506"/>
      <c r="AI97" s="1506"/>
      <c r="AJ97" s="1507"/>
    </row>
    <row r="98" spans="1:40" x14ac:dyDescent="0.2">
      <c r="A98" s="1477"/>
      <c r="B98" s="1066"/>
      <c r="C98" s="1066"/>
      <c r="D98" s="1066"/>
      <c r="E98" s="1066"/>
      <c r="F98" s="1057"/>
      <c r="G98" s="1506"/>
      <c r="H98" s="1506"/>
      <c r="I98" s="1506"/>
      <c r="J98" s="1506"/>
      <c r="K98" s="1506"/>
      <c r="L98" s="1506"/>
      <c r="M98" s="1506"/>
      <c r="N98" s="1506"/>
      <c r="O98" s="1506"/>
      <c r="P98" s="1506"/>
      <c r="Q98" s="1506"/>
      <c r="R98" s="1506"/>
      <c r="S98" s="1506"/>
      <c r="T98" s="1506"/>
      <c r="U98" s="1506"/>
      <c r="V98" s="1506"/>
      <c r="W98" s="1506"/>
      <c r="X98" s="1506"/>
      <c r="Y98" s="1506"/>
      <c r="Z98" s="1506"/>
      <c r="AA98" s="1506"/>
      <c r="AB98" s="1506"/>
      <c r="AC98" s="1506"/>
      <c r="AD98" s="1506"/>
      <c r="AE98" s="1506"/>
      <c r="AF98" s="1506"/>
      <c r="AG98" s="1506"/>
      <c r="AH98" s="1506"/>
      <c r="AI98" s="1506"/>
      <c r="AJ98" s="1507"/>
    </row>
    <row r="99" spans="1:40" x14ac:dyDescent="0.2">
      <c r="A99" s="1477"/>
      <c r="B99" s="1066"/>
      <c r="C99" s="1066"/>
      <c r="D99" s="1066"/>
      <c r="E99" s="1066"/>
      <c r="F99" s="1057"/>
      <c r="G99" s="1506"/>
      <c r="H99" s="1506"/>
      <c r="I99" s="1506"/>
      <c r="J99" s="1506"/>
      <c r="K99" s="1506"/>
      <c r="L99" s="1506"/>
      <c r="M99" s="1506"/>
      <c r="N99" s="1506"/>
      <c r="O99" s="1506"/>
      <c r="P99" s="1506"/>
      <c r="Q99" s="1506"/>
      <c r="R99" s="1506"/>
      <c r="S99" s="1506"/>
      <c r="T99" s="1506"/>
      <c r="U99" s="1506"/>
      <c r="V99" s="1506"/>
      <c r="W99" s="1506"/>
      <c r="X99" s="1506"/>
      <c r="Y99" s="1506"/>
      <c r="Z99" s="1506"/>
      <c r="AA99" s="1506"/>
      <c r="AB99" s="1506"/>
      <c r="AC99" s="1506"/>
      <c r="AD99" s="1506"/>
      <c r="AE99" s="1506"/>
      <c r="AF99" s="1506"/>
      <c r="AG99" s="1506"/>
      <c r="AH99" s="1506"/>
      <c r="AI99" s="1506"/>
      <c r="AJ99" s="1507"/>
    </row>
    <row r="100" spans="1:40" x14ac:dyDescent="0.2">
      <c r="A100" s="1490"/>
      <c r="B100" s="1480"/>
      <c r="C100" s="1480"/>
      <c r="D100" s="1480"/>
      <c r="E100" s="1480"/>
      <c r="F100" s="1508"/>
      <c r="G100" s="1509"/>
      <c r="H100" s="1509"/>
      <c r="I100" s="1509"/>
      <c r="J100" s="1509"/>
      <c r="K100" s="1509"/>
      <c r="L100" s="1509"/>
      <c r="M100" s="1509"/>
      <c r="N100" s="1509"/>
      <c r="O100" s="1509"/>
      <c r="P100" s="1509"/>
      <c r="Q100" s="1509"/>
      <c r="R100" s="1509"/>
      <c r="S100" s="1509"/>
      <c r="T100" s="1509"/>
      <c r="U100" s="1509"/>
      <c r="V100" s="1509"/>
      <c r="W100" s="1509"/>
      <c r="X100" s="1509"/>
      <c r="Y100" s="1509"/>
      <c r="Z100" s="1509"/>
      <c r="AA100" s="1509"/>
      <c r="AB100" s="1509"/>
      <c r="AC100" s="1509"/>
      <c r="AD100" s="1509"/>
      <c r="AE100" s="1509"/>
      <c r="AF100" s="1509"/>
      <c r="AG100" s="1509"/>
      <c r="AH100" s="1509"/>
      <c r="AI100" s="1509"/>
      <c r="AJ100" s="1510"/>
    </row>
    <row r="101" spans="1:40" ht="14.4" x14ac:dyDescent="0.2">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61"/>
    </row>
    <row r="102" spans="1:40" x14ac:dyDescent="0.2">
      <c r="A102" s="1511" t="s">
        <v>234</v>
      </c>
      <c r="B102" s="1512"/>
      <c r="C102" s="1512"/>
      <c r="D102" s="1512"/>
      <c r="E102" s="1512"/>
      <c r="F102" s="1512"/>
      <c r="G102" s="1512"/>
      <c r="H102" s="1512"/>
      <c r="I102" s="1512"/>
      <c r="J102" s="1512"/>
      <c r="K102" s="1512"/>
      <c r="L102" s="1512"/>
      <c r="M102" s="1512"/>
      <c r="N102" s="1512"/>
      <c r="O102" s="1512"/>
      <c r="P102" s="1512"/>
      <c r="Q102" s="1512"/>
      <c r="R102" s="1512"/>
      <c r="S102" s="1512"/>
      <c r="T102" s="1512"/>
      <c r="U102" s="1512"/>
      <c r="V102" s="1512"/>
      <c r="W102" s="1512"/>
      <c r="X102" s="1512"/>
      <c r="Y102" s="1512"/>
      <c r="Z102" s="1512"/>
      <c r="AA102" s="1512"/>
      <c r="AB102" s="1512"/>
      <c r="AC102" s="1512"/>
      <c r="AD102" s="1512"/>
      <c r="AE102" s="1512"/>
      <c r="AF102" s="1512"/>
      <c r="AG102" s="1512"/>
      <c r="AH102" s="1512"/>
      <c r="AI102" s="1512"/>
      <c r="AJ102" s="1513"/>
      <c r="AK102" s="339" t="s">
        <v>231</v>
      </c>
      <c r="AL102" s="340"/>
      <c r="AM102" s="340"/>
      <c r="AN102" s="340"/>
    </row>
    <row r="103" spans="1:40" x14ac:dyDescent="0.2">
      <c r="A103" s="1514"/>
      <c r="B103" s="1515"/>
      <c r="C103" s="1515"/>
      <c r="D103" s="1515"/>
      <c r="E103" s="1515"/>
      <c r="F103" s="1515"/>
      <c r="G103" s="1515"/>
      <c r="H103" s="1515"/>
      <c r="I103" s="1515"/>
      <c r="J103" s="1515"/>
      <c r="K103" s="1515"/>
      <c r="L103" s="1515"/>
      <c r="M103" s="1515"/>
      <c r="N103" s="1515"/>
      <c r="O103" s="1515"/>
      <c r="P103" s="1515"/>
      <c r="Q103" s="1515"/>
      <c r="R103" s="1515"/>
      <c r="S103" s="1515"/>
      <c r="T103" s="1515"/>
      <c r="U103" s="1515"/>
      <c r="V103" s="1515"/>
      <c r="W103" s="1515"/>
      <c r="X103" s="1515"/>
      <c r="Y103" s="1515"/>
      <c r="Z103" s="1515"/>
      <c r="AA103" s="1515"/>
      <c r="AB103" s="1515"/>
      <c r="AC103" s="1515"/>
      <c r="AD103" s="1515"/>
      <c r="AE103" s="1515"/>
      <c r="AF103" s="1515"/>
      <c r="AG103" s="1515"/>
      <c r="AH103" s="1515"/>
      <c r="AI103" s="1515"/>
      <c r="AJ103" s="1516"/>
      <c r="AK103" s="61"/>
    </row>
    <row r="104" spans="1:40" x14ac:dyDescent="0.2">
      <c r="A104" s="1514"/>
      <c r="B104" s="1515"/>
      <c r="C104" s="1515"/>
      <c r="D104" s="1515"/>
      <c r="E104" s="1515"/>
      <c r="F104" s="1515"/>
      <c r="G104" s="1515"/>
      <c r="H104" s="1515"/>
      <c r="I104" s="1515"/>
      <c r="J104" s="1515"/>
      <c r="K104" s="1515"/>
      <c r="L104" s="1515"/>
      <c r="M104" s="1515"/>
      <c r="N104" s="1515"/>
      <c r="O104" s="1515"/>
      <c r="P104" s="1515"/>
      <c r="Q104" s="1515"/>
      <c r="R104" s="1515"/>
      <c r="S104" s="1515"/>
      <c r="T104" s="1515"/>
      <c r="U104" s="1515"/>
      <c r="V104" s="1515"/>
      <c r="W104" s="1515"/>
      <c r="X104" s="1515"/>
      <c r="Y104" s="1515"/>
      <c r="Z104" s="1515"/>
      <c r="AA104" s="1515"/>
      <c r="AB104" s="1515"/>
      <c r="AC104" s="1515"/>
      <c r="AD104" s="1515"/>
      <c r="AE104" s="1515"/>
      <c r="AF104" s="1515"/>
      <c r="AG104" s="1515"/>
      <c r="AH104" s="1515"/>
      <c r="AI104" s="1515"/>
      <c r="AJ104" s="1516"/>
      <c r="AK104" s="61"/>
    </row>
    <row r="105" spans="1:40" x14ac:dyDescent="0.2">
      <c r="A105" s="1514"/>
      <c r="B105" s="1515"/>
      <c r="C105" s="1515"/>
      <c r="D105" s="1515"/>
      <c r="E105" s="1515"/>
      <c r="F105" s="1515"/>
      <c r="G105" s="1515"/>
      <c r="H105" s="1515"/>
      <c r="I105" s="1515"/>
      <c r="J105" s="1515"/>
      <c r="K105" s="1515"/>
      <c r="L105" s="1515"/>
      <c r="M105" s="1515"/>
      <c r="N105" s="1515"/>
      <c r="O105" s="1515"/>
      <c r="P105" s="1515"/>
      <c r="Q105" s="1515"/>
      <c r="R105" s="1515"/>
      <c r="S105" s="1515"/>
      <c r="T105" s="1515"/>
      <c r="U105" s="1515"/>
      <c r="V105" s="1515"/>
      <c r="W105" s="1515"/>
      <c r="X105" s="1515"/>
      <c r="Y105" s="1515"/>
      <c r="Z105" s="1515"/>
      <c r="AA105" s="1515"/>
      <c r="AB105" s="1515"/>
      <c r="AC105" s="1515"/>
      <c r="AD105" s="1515"/>
      <c r="AE105" s="1515"/>
      <c r="AF105" s="1515"/>
      <c r="AG105" s="1515"/>
      <c r="AH105" s="1515"/>
      <c r="AI105" s="1515"/>
      <c r="AJ105" s="1516"/>
      <c r="AK105" s="61"/>
    </row>
    <row r="106" spans="1:40" x14ac:dyDescent="0.2">
      <c r="A106" s="1514"/>
      <c r="B106" s="1515"/>
      <c r="C106" s="1515"/>
      <c r="D106" s="1515"/>
      <c r="E106" s="1515"/>
      <c r="F106" s="1515"/>
      <c r="G106" s="1515"/>
      <c r="H106" s="1515"/>
      <c r="I106" s="1515"/>
      <c r="J106" s="1515"/>
      <c r="K106" s="1515"/>
      <c r="L106" s="1515"/>
      <c r="M106" s="1515"/>
      <c r="N106" s="1515"/>
      <c r="O106" s="1515"/>
      <c r="P106" s="1515"/>
      <c r="Q106" s="1515"/>
      <c r="R106" s="1515"/>
      <c r="S106" s="1515"/>
      <c r="T106" s="1515"/>
      <c r="U106" s="1515"/>
      <c r="V106" s="1515"/>
      <c r="W106" s="1515"/>
      <c r="X106" s="1515"/>
      <c r="Y106" s="1515"/>
      <c r="Z106" s="1515"/>
      <c r="AA106" s="1515"/>
      <c r="AB106" s="1515"/>
      <c r="AC106" s="1515"/>
      <c r="AD106" s="1515"/>
      <c r="AE106" s="1515"/>
      <c r="AF106" s="1515"/>
      <c r="AG106" s="1515"/>
      <c r="AH106" s="1515"/>
      <c r="AI106" s="1515"/>
      <c r="AJ106" s="1516"/>
      <c r="AK106" s="61"/>
    </row>
    <row r="107" spans="1:40" x14ac:dyDescent="0.2">
      <c r="A107" s="1514"/>
      <c r="B107" s="1515"/>
      <c r="C107" s="1515"/>
      <c r="D107" s="1515"/>
      <c r="E107" s="1515"/>
      <c r="F107" s="1515"/>
      <c r="G107" s="1515"/>
      <c r="H107" s="1515"/>
      <c r="I107" s="1515"/>
      <c r="J107" s="1515"/>
      <c r="K107" s="1515"/>
      <c r="L107" s="1515"/>
      <c r="M107" s="1515"/>
      <c r="N107" s="1515"/>
      <c r="O107" s="1515"/>
      <c r="P107" s="1515"/>
      <c r="Q107" s="1515"/>
      <c r="R107" s="1515"/>
      <c r="S107" s="1515"/>
      <c r="T107" s="1515"/>
      <c r="U107" s="1515"/>
      <c r="V107" s="1515"/>
      <c r="W107" s="1515"/>
      <c r="X107" s="1515"/>
      <c r="Y107" s="1515"/>
      <c r="Z107" s="1515"/>
      <c r="AA107" s="1515"/>
      <c r="AB107" s="1515"/>
      <c r="AC107" s="1515"/>
      <c r="AD107" s="1515"/>
      <c r="AE107" s="1515"/>
      <c r="AF107" s="1515"/>
      <c r="AG107" s="1515"/>
      <c r="AH107" s="1515"/>
      <c r="AI107" s="1515"/>
      <c r="AJ107" s="1516"/>
      <c r="AK107" s="61"/>
    </row>
    <row r="108" spans="1:40" x14ac:dyDescent="0.2">
      <c r="A108" s="1514"/>
      <c r="B108" s="1515"/>
      <c r="C108" s="1515"/>
      <c r="D108" s="1515"/>
      <c r="E108" s="1515"/>
      <c r="F108" s="1515"/>
      <c r="G108" s="1515"/>
      <c r="H108" s="1515"/>
      <c r="I108" s="1515"/>
      <c r="J108" s="1515"/>
      <c r="K108" s="1515"/>
      <c r="L108" s="1515"/>
      <c r="M108" s="1515"/>
      <c r="N108" s="1515"/>
      <c r="O108" s="1515"/>
      <c r="P108" s="1515"/>
      <c r="Q108" s="1515"/>
      <c r="R108" s="1515"/>
      <c r="S108" s="1515"/>
      <c r="T108" s="1515"/>
      <c r="U108" s="1515"/>
      <c r="V108" s="1515"/>
      <c r="W108" s="1515"/>
      <c r="X108" s="1515"/>
      <c r="Y108" s="1515"/>
      <c r="Z108" s="1515"/>
      <c r="AA108" s="1515"/>
      <c r="AB108" s="1515"/>
      <c r="AC108" s="1515"/>
      <c r="AD108" s="1515"/>
      <c r="AE108" s="1515"/>
      <c r="AF108" s="1515"/>
      <c r="AG108" s="1515"/>
      <c r="AH108" s="1515"/>
      <c r="AI108" s="1515"/>
      <c r="AJ108" s="1516"/>
      <c r="AK108" s="61"/>
    </row>
    <row r="109" spans="1:40" x14ac:dyDescent="0.2">
      <c r="A109" s="1514"/>
      <c r="B109" s="1515"/>
      <c r="C109" s="1515"/>
      <c r="D109" s="1515"/>
      <c r="E109" s="1515"/>
      <c r="F109" s="1515"/>
      <c r="G109" s="1515"/>
      <c r="H109" s="1515"/>
      <c r="I109" s="1515"/>
      <c r="J109" s="1515"/>
      <c r="K109" s="1515"/>
      <c r="L109" s="1515"/>
      <c r="M109" s="1515"/>
      <c r="N109" s="1515"/>
      <c r="O109" s="1515"/>
      <c r="P109" s="1515"/>
      <c r="Q109" s="1515"/>
      <c r="R109" s="1515"/>
      <c r="S109" s="1515"/>
      <c r="T109" s="1515"/>
      <c r="U109" s="1515"/>
      <c r="V109" s="1515"/>
      <c r="W109" s="1515"/>
      <c r="X109" s="1515"/>
      <c r="Y109" s="1515"/>
      <c r="Z109" s="1515"/>
      <c r="AA109" s="1515"/>
      <c r="AB109" s="1515"/>
      <c r="AC109" s="1515"/>
      <c r="AD109" s="1515"/>
      <c r="AE109" s="1515"/>
      <c r="AF109" s="1515"/>
      <c r="AG109" s="1515"/>
      <c r="AH109" s="1515"/>
      <c r="AI109" s="1515"/>
      <c r="AJ109" s="1516"/>
      <c r="AK109" s="61"/>
    </row>
    <row r="110" spans="1:40" x14ac:dyDescent="0.2">
      <c r="A110" s="1514"/>
      <c r="B110" s="1515"/>
      <c r="C110" s="1515"/>
      <c r="D110" s="1515"/>
      <c r="E110" s="1515"/>
      <c r="F110" s="1515"/>
      <c r="G110" s="1515"/>
      <c r="H110" s="1515"/>
      <c r="I110" s="1515"/>
      <c r="J110" s="1515"/>
      <c r="K110" s="1515"/>
      <c r="L110" s="1515"/>
      <c r="M110" s="1515"/>
      <c r="N110" s="1515"/>
      <c r="O110" s="1515"/>
      <c r="P110" s="1515"/>
      <c r="Q110" s="1515"/>
      <c r="R110" s="1515"/>
      <c r="S110" s="1515"/>
      <c r="T110" s="1515"/>
      <c r="U110" s="1515"/>
      <c r="V110" s="1515"/>
      <c r="W110" s="1515"/>
      <c r="X110" s="1515"/>
      <c r="Y110" s="1515"/>
      <c r="Z110" s="1515"/>
      <c r="AA110" s="1515"/>
      <c r="AB110" s="1515"/>
      <c r="AC110" s="1515"/>
      <c r="AD110" s="1515"/>
      <c r="AE110" s="1515"/>
      <c r="AF110" s="1515"/>
      <c r="AG110" s="1515"/>
      <c r="AH110" s="1515"/>
      <c r="AI110" s="1515"/>
      <c r="AJ110" s="1516"/>
      <c r="AK110" s="61"/>
    </row>
    <row r="111" spans="1:40" x14ac:dyDescent="0.2">
      <c r="A111" s="1514"/>
      <c r="B111" s="1515"/>
      <c r="C111" s="1515"/>
      <c r="D111" s="1515"/>
      <c r="E111" s="1515"/>
      <c r="F111" s="1515"/>
      <c r="G111" s="1515"/>
      <c r="H111" s="1515"/>
      <c r="I111" s="1515"/>
      <c r="J111" s="1515"/>
      <c r="K111" s="1515"/>
      <c r="L111" s="1515"/>
      <c r="M111" s="1515"/>
      <c r="N111" s="1515"/>
      <c r="O111" s="1515"/>
      <c r="P111" s="1515"/>
      <c r="Q111" s="1515"/>
      <c r="R111" s="1515"/>
      <c r="S111" s="1515"/>
      <c r="T111" s="1515"/>
      <c r="U111" s="1515"/>
      <c r="V111" s="1515"/>
      <c r="W111" s="1515"/>
      <c r="X111" s="1515"/>
      <c r="Y111" s="1515"/>
      <c r="Z111" s="1515"/>
      <c r="AA111" s="1515"/>
      <c r="AB111" s="1515"/>
      <c r="AC111" s="1515"/>
      <c r="AD111" s="1515"/>
      <c r="AE111" s="1515"/>
      <c r="AF111" s="1515"/>
      <c r="AG111" s="1515"/>
      <c r="AH111" s="1515"/>
      <c r="AI111" s="1515"/>
      <c r="AJ111" s="1516"/>
      <c r="AK111" s="61"/>
    </row>
    <row r="112" spans="1:40" x14ac:dyDescent="0.2">
      <c r="A112" s="1517"/>
      <c r="B112" s="1518"/>
      <c r="C112" s="1518"/>
      <c r="D112" s="1518"/>
      <c r="E112" s="1518"/>
      <c r="F112" s="1518"/>
      <c r="G112" s="1518"/>
      <c r="H112" s="1518"/>
      <c r="I112" s="1518"/>
      <c r="J112" s="1518"/>
      <c r="K112" s="1518"/>
      <c r="L112" s="1518"/>
      <c r="M112" s="1518"/>
      <c r="N112" s="1518"/>
      <c r="O112" s="1518"/>
      <c r="P112" s="1518"/>
      <c r="Q112" s="1518"/>
      <c r="R112" s="1518"/>
      <c r="S112" s="1518"/>
      <c r="T112" s="1518"/>
      <c r="U112" s="1518"/>
      <c r="V112" s="1518"/>
      <c r="W112" s="1518"/>
      <c r="X112" s="1518"/>
      <c r="Y112" s="1518"/>
      <c r="Z112" s="1518"/>
      <c r="AA112" s="1518"/>
      <c r="AB112" s="1518"/>
      <c r="AC112" s="1518"/>
      <c r="AD112" s="1518"/>
      <c r="AE112" s="1518"/>
      <c r="AF112" s="1518"/>
      <c r="AG112" s="1518"/>
      <c r="AH112" s="1518"/>
      <c r="AI112" s="1518"/>
      <c r="AJ112" s="1519"/>
      <c r="AK112" s="61"/>
    </row>
    <row r="113" spans="1:45" x14ac:dyDescent="0.2">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row>
    <row r="114" spans="1:45" x14ac:dyDescent="0.2">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1091" t="s">
        <v>104</v>
      </c>
      <c r="AB114" s="1091"/>
      <c r="AC114" s="1091"/>
      <c r="AD114" s="1091"/>
      <c r="AE114" s="901"/>
      <c r="AF114" s="901"/>
      <c r="AG114" s="901"/>
      <c r="AH114" s="901"/>
      <c r="AI114" s="901"/>
      <c r="AJ114" s="901"/>
    </row>
    <row r="115" spans="1:45" x14ac:dyDescent="0.2">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4"/>
      <c r="AB115" s="54"/>
      <c r="AC115" s="54"/>
      <c r="AD115" s="54"/>
      <c r="AE115" s="52"/>
      <c r="AF115" s="52"/>
      <c r="AG115" s="52"/>
      <c r="AH115" s="52"/>
      <c r="AI115" s="52"/>
      <c r="AJ115" s="52"/>
    </row>
    <row r="116" spans="1:45" x14ac:dyDescent="0.2">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848" t="s">
        <v>105</v>
      </c>
      <c r="AB116" s="848"/>
      <c r="AC116" s="848"/>
      <c r="AD116" s="848"/>
      <c r="AE116" s="1072"/>
      <c r="AF116" s="1072"/>
      <c r="AG116" s="1072"/>
      <c r="AH116" s="1072"/>
      <c r="AI116" s="1072"/>
      <c r="AJ116" s="1072"/>
    </row>
    <row r="117" spans="1:45" x14ac:dyDescent="0.2">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row>
    <row r="118" spans="1:45" x14ac:dyDescent="0.2">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row>
    <row r="119" spans="1:45" x14ac:dyDescent="0.2">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row>
    <row r="120" spans="1:45" x14ac:dyDescent="0.2">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row>
    <row r="121" spans="1:45" x14ac:dyDescent="0.2">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row>
    <row r="122" spans="1:45" x14ac:dyDescent="0.2">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row>
    <row r="123" spans="1:45" x14ac:dyDescent="0.2">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row>
    <row r="124" spans="1:45" x14ac:dyDescent="0.2">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row>
    <row r="125" spans="1:45" x14ac:dyDescent="0.2">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row>
    <row r="126" spans="1:45" x14ac:dyDescent="0.2">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row>
    <row r="127" spans="1:45" s="52" customFormat="1" x14ac:dyDescent="0.2">
      <c r="AO127" s="62" t="s">
        <v>751</v>
      </c>
      <c r="AS127" s="52" t="s">
        <v>38</v>
      </c>
    </row>
    <row r="128" spans="1:45" s="52" customFormat="1" x14ac:dyDescent="0.2">
      <c r="AO128" s="372" t="s">
        <v>133</v>
      </c>
      <c r="AS128" s="52" t="s">
        <v>134</v>
      </c>
    </row>
    <row r="129" spans="41:45" s="52" customFormat="1" x14ac:dyDescent="0.2">
      <c r="AO129" s="372" t="s">
        <v>135</v>
      </c>
      <c r="AS129" s="52" t="s">
        <v>136</v>
      </c>
    </row>
    <row r="130" spans="41:45" s="52" customFormat="1" x14ac:dyDescent="0.2">
      <c r="AO130" s="372" t="s">
        <v>137</v>
      </c>
      <c r="AS130" s="52" t="s">
        <v>138</v>
      </c>
    </row>
    <row r="131" spans="41:45" s="52" customFormat="1" x14ac:dyDescent="0.2">
      <c r="AO131" s="372" t="s">
        <v>139</v>
      </c>
    </row>
    <row r="132" spans="41:45" s="52" customFormat="1" x14ac:dyDescent="0.2">
      <c r="AO132" s="372" t="s">
        <v>752</v>
      </c>
    </row>
    <row r="133" spans="41:45" s="52" customFormat="1" x14ac:dyDescent="0.2">
      <c r="AO133" s="372" t="s">
        <v>753</v>
      </c>
    </row>
    <row r="134" spans="41:45" s="52" customFormat="1" x14ac:dyDescent="0.2">
      <c r="AO134" s="372" t="s">
        <v>754</v>
      </c>
    </row>
    <row r="135" spans="41:45" s="52" customFormat="1" x14ac:dyDescent="0.2">
      <c r="AO135" s="62" t="s">
        <v>755</v>
      </c>
    </row>
    <row r="136" spans="41:45" s="52" customFormat="1" x14ac:dyDescent="0.2">
      <c r="AO136" s="372" t="s">
        <v>756</v>
      </c>
    </row>
    <row r="137" spans="41:45" s="52" customFormat="1" x14ac:dyDescent="0.2">
      <c r="AO137" s="62" t="s">
        <v>757</v>
      </c>
    </row>
    <row r="138" spans="41:45" s="52" customFormat="1" x14ac:dyDescent="0.2">
      <c r="AO138" s="372" t="s">
        <v>758</v>
      </c>
    </row>
    <row r="139" spans="41:45" s="52" customFormat="1" x14ac:dyDescent="0.2">
      <c r="AO139" s="373" t="s">
        <v>759</v>
      </c>
    </row>
    <row r="140" spans="41:45" s="52" customFormat="1" x14ac:dyDescent="0.2">
      <c r="AO140" s="372" t="s">
        <v>760</v>
      </c>
    </row>
    <row r="141" spans="41:45" s="52" customFormat="1" x14ac:dyDescent="0.2">
      <c r="AO141" s="373" t="s">
        <v>761</v>
      </c>
    </row>
    <row r="142" spans="41:45" s="52" customFormat="1" x14ac:dyDescent="0.2">
      <c r="AO142" s="374" t="s">
        <v>762</v>
      </c>
    </row>
    <row r="143" spans="41:45" s="52" customFormat="1" x14ac:dyDescent="0.2">
      <c r="AO143" s="375" t="s">
        <v>763</v>
      </c>
    </row>
    <row r="144" spans="41:45" s="52" customFormat="1" x14ac:dyDescent="0.2">
      <c r="AO144" s="372" t="s">
        <v>120</v>
      </c>
    </row>
    <row r="145" spans="41:41" s="52" customFormat="1" x14ac:dyDescent="0.2">
      <c r="AO145" s="372" t="s">
        <v>764</v>
      </c>
    </row>
    <row r="146" spans="41:41" s="52" customFormat="1" x14ac:dyDescent="0.2">
      <c r="AO146" s="372" t="s">
        <v>765</v>
      </c>
    </row>
    <row r="147" spans="41:41" s="52" customFormat="1" x14ac:dyDescent="0.2">
      <c r="AO147" s="372" t="s">
        <v>766</v>
      </c>
    </row>
    <row r="148" spans="41:41" s="52" customFormat="1" x14ac:dyDescent="0.2">
      <c r="AO148" s="62" t="s">
        <v>767</v>
      </c>
    </row>
    <row r="149" spans="41:41" s="52" customFormat="1" x14ac:dyDescent="0.2">
      <c r="AO149" s="372" t="s">
        <v>768</v>
      </c>
    </row>
    <row r="150" spans="41:41" s="52" customFormat="1" x14ac:dyDescent="0.2">
      <c r="AO150" s="62" t="s">
        <v>769</v>
      </c>
    </row>
    <row r="151" spans="41:41" s="52" customFormat="1" x14ac:dyDescent="0.2">
      <c r="AO151" s="372" t="s">
        <v>770</v>
      </c>
    </row>
    <row r="152" spans="41:41" s="52" customFormat="1" x14ac:dyDescent="0.2">
      <c r="AO152" s="62" t="s">
        <v>771</v>
      </c>
    </row>
    <row r="153" spans="41:41" s="52" customFormat="1" x14ac:dyDescent="0.2">
      <c r="AO153" s="372" t="s">
        <v>772</v>
      </c>
    </row>
    <row r="154" spans="41:41" s="52" customFormat="1" x14ac:dyDescent="0.2">
      <c r="AO154" s="62" t="s">
        <v>773</v>
      </c>
    </row>
    <row r="155" spans="41:41" s="52" customFormat="1" x14ac:dyDescent="0.2">
      <c r="AO155" s="372" t="s">
        <v>774</v>
      </c>
    </row>
    <row r="156" spans="41:41" s="52" customFormat="1" x14ac:dyDescent="0.2">
      <c r="AO156" s="373" t="s">
        <v>775</v>
      </c>
    </row>
    <row r="157" spans="41:41" s="52" customFormat="1" x14ac:dyDescent="0.2">
      <c r="AO157" s="374" t="s">
        <v>776</v>
      </c>
    </row>
    <row r="158" spans="41:41" s="52" customFormat="1" x14ac:dyDescent="0.2">
      <c r="AO158" s="62" t="s">
        <v>777</v>
      </c>
    </row>
    <row r="159" spans="41:41" s="52" customFormat="1" x14ac:dyDescent="0.2">
      <c r="AO159" s="372" t="s">
        <v>145</v>
      </c>
    </row>
    <row r="160" spans="41:41" s="52" customFormat="1" x14ac:dyDescent="0.2">
      <c r="AO160" s="372" t="s">
        <v>146</v>
      </c>
    </row>
    <row r="161" spans="41:41" s="52" customFormat="1" x14ac:dyDescent="0.2">
      <c r="AO161" s="372" t="s">
        <v>151</v>
      </c>
    </row>
    <row r="162" spans="41:41" s="52" customFormat="1" x14ac:dyDescent="0.2">
      <c r="AO162" s="373" t="s">
        <v>778</v>
      </c>
    </row>
    <row r="163" spans="41:41" s="52" customFormat="1" x14ac:dyDescent="0.2">
      <c r="AO163" s="372" t="s">
        <v>147</v>
      </c>
    </row>
    <row r="164" spans="41:41" s="52" customFormat="1" x14ac:dyDescent="0.2">
      <c r="AO164" s="372" t="s">
        <v>148</v>
      </c>
    </row>
    <row r="165" spans="41:41" s="52" customFormat="1" x14ac:dyDescent="0.2">
      <c r="AO165" s="372" t="s">
        <v>149</v>
      </c>
    </row>
    <row r="166" spans="41:41" s="52" customFormat="1" x14ac:dyDescent="0.2">
      <c r="AO166" s="372" t="s">
        <v>152</v>
      </c>
    </row>
    <row r="167" spans="41:41" s="52" customFormat="1" x14ac:dyDescent="0.2">
      <c r="AO167" s="372" t="s">
        <v>153</v>
      </c>
    </row>
    <row r="168" spans="41:41" s="52" customFormat="1" x14ac:dyDescent="0.2">
      <c r="AO168" s="62" t="s">
        <v>779</v>
      </c>
    </row>
    <row r="169" spans="41:41" s="52" customFormat="1" x14ac:dyDescent="0.2">
      <c r="AO169" s="372" t="s">
        <v>155</v>
      </c>
    </row>
    <row r="170" spans="41:41" s="52" customFormat="1" x14ac:dyDescent="0.2">
      <c r="AO170" s="372" t="s">
        <v>156</v>
      </c>
    </row>
    <row r="171" spans="41:41" s="52" customFormat="1" x14ac:dyDescent="0.2">
      <c r="AO171" s="372" t="s">
        <v>142</v>
      </c>
    </row>
    <row r="172" spans="41:41" s="52" customFormat="1" x14ac:dyDescent="0.2">
      <c r="AO172" s="372" t="s">
        <v>158</v>
      </c>
    </row>
    <row r="173" spans="41:41" s="52" customFormat="1" x14ac:dyDescent="0.2">
      <c r="AO173" s="372" t="s">
        <v>141</v>
      </c>
    </row>
    <row r="174" spans="41:41" s="52" customFormat="1" x14ac:dyDescent="0.2">
      <c r="AO174" s="373" t="s">
        <v>780</v>
      </c>
    </row>
    <row r="175" spans="41:41" s="52" customFormat="1" x14ac:dyDescent="0.2">
      <c r="AO175" s="372" t="s">
        <v>781</v>
      </c>
    </row>
    <row r="176" spans="41:41" s="52" customFormat="1" x14ac:dyDescent="0.2">
      <c r="AO176" s="373" t="s">
        <v>782</v>
      </c>
    </row>
    <row r="177" spans="1:41" s="52" customFormat="1" x14ac:dyDescent="0.2">
      <c r="AO177" s="372" t="s">
        <v>159</v>
      </c>
    </row>
    <row r="178" spans="1:41" s="52" customFormat="1" x14ac:dyDescent="0.2">
      <c r="AO178" s="372" t="s">
        <v>143</v>
      </c>
    </row>
    <row r="179" spans="1:41" s="52" customFormat="1" x14ac:dyDescent="0.2">
      <c r="AO179" s="62" t="s">
        <v>783</v>
      </c>
    </row>
    <row r="180" spans="1:41" s="52" customFormat="1" x14ac:dyDescent="0.2">
      <c r="AO180" s="372" t="s">
        <v>785</v>
      </c>
    </row>
    <row r="181" spans="1:41" s="52" customFormat="1" x14ac:dyDescent="0.2">
      <c r="AO181" s="62" t="s">
        <v>784</v>
      </c>
    </row>
    <row r="182" spans="1:41" s="52" customForma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O182" s="372" t="s">
        <v>786</v>
      </c>
    </row>
    <row r="183" spans="1:41" s="52" customForma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O183" s="62" t="s">
        <v>160</v>
      </c>
    </row>
    <row r="184" spans="1:41" s="52" customForma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O184" s="62" t="s">
        <v>787</v>
      </c>
    </row>
    <row r="185" spans="1:41" s="52" customForma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O185" s="372" t="s">
        <v>788</v>
      </c>
    </row>
    <row r="186" spans="1:41" s="52" customForma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O186" s="373" t="s">
        <v>789</v>
      </c>
    </row>
    <row r="187" spans="1:41" s="52" customForma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O187" s="372" t="s">
        <v>790</v>
      </c>
    </row>
    <row r="188" spans="1:41" s="52" customForma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O188" s="373" t="s">
        <v>791</v>
      </c>
    </row>
    <row r="189" spans="1:41" s="52" customForma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O189" s="372" t="s">
        <v>792</v>
      </c>
    </row>
    <row r="190" spans="1:41" s="52" customForma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O190" s="373" t="s">
        <v>793</v>
      </c>
    </row>
    <row r="191" spans="1:41" s="52" customForma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O191" s="372" t="s">
        <v>794</v>
      </c>
    </row>
    <row r="192" spans="1:41" x14ac:dyDescent="0.2">
      <c r="AO192" s="62" t="s">
        <v>795</v>
      </c>
    </row>
    <row r="193" spans="41:41" x14ac:dyDescent="0.2">
      <c r="AO193" s="372" t="s">
        <v>796</v>
      </c>
    </row>
    <row r="194" spans="41:41" x14ac:dyDescent="0.2">
      <c r="AO194" s="62" t="s">
        <v>797</v>
      </c>
    </row>
    <row r="195" spans="41:41" x14ac:dyDescent="0.2">
      <c r="AO195" s="372" t="s">
        <v>798</v>
      </c>
    </row>
    <row r="196" spans="41:41" x14ac:dyDescent="0.2">
      <c r="AO196" s="373" t="s">
        <v>799</v>
      </c>
    </row>
    <row r="197" spans="41:41" x14ac:dyDescent="0.2">
      <c r="AO197" s="372" t="s">
        <v>800</v>
      </c>
    </row>
    <row r="198" spans="41:41" x14ac:dyDescent="0.2">
      <c r="AO198" s="373" t="s">
        <v>801</v>
      </c>
    </row>
    <row r="199" spans="41:41" x14ac:dyDescent="0.2">
      <c r="AO199" s="372" t="s">
        <v>802</v>
      </c>
    </row>
  </sheetData>
  <mergeCells count="154">
    <mergeCell ref="A78:E79"/>
    <mergeCell ref="F78:AJ79"/>
    <mergeCell ref="AK3:AP4"/>
    <mergeCell ref="F83:AJ83"/>
    <mergeCell ref="F66:AJ66"/>
    <mergeCell ref="F67:AJ67"/>
    <mergeCell ref="I6:N6"/>
    <mergeCell ref="F39:M39"/>
    <mergeCell ref="AG39:AH39"/>
    <mergeCell ref="N39:AF39"/>
    <mergeCell ref="F82:AJ82"/>
    <mergeCell ref="A48:AJ54"/>
    <mergeCell ref="F73:AJ73"/>
    <mergeCell ref="R9:T9"/>
    <mergeCell ref="AB21:AJ21"/>
    <mergeCell ref="AB22:AJ22"/>
    <mergeCell ref="H20:Q20"/>
    <mergeCell ref="H19:Q19"/>
    <mergeCell ref="AB20:AJ20"/>
    <mergeCell ref="R19:AA19"/>
    <mergeCell ref="AB19:AJ19"/>
    <mergeCell ref="R22:AA22"/>
    <mergeCell ref="R21:AA21"/>
    <mergeCell ref="AD9:AF9"/>
    <mergeCell ref="A56:AJ57"/>
    <mergeCell ref="A60:E61"/>
    <mergeCell ref="A62:E63"/>
    <mergeCell ref="A64:E73"/>
    <mergeCell ref="F64:AJ64"/>
    <mergeCell ref="F65:AJ65"/>
    <mergeCell ref="F72:AJ72"/>
    <mergeCell ref="F68:AJ68"/>
    <mergeCell ref="F70:AJ70"/>
    <mergeCell ref="G43:AI43"/>
    <mergeCell ref="A42:E45"/>
    <mergeCell ref="A38:E39"/>
    <mergeCell ref="A40:E41"/>
    <mergeCell ref="G38:H38"/>
    <mergeCell ref="N38:AJ38"/>
    <mergeCell ref="I38:J38"/>
    <mergeCell ref="K38:L38"/>
    <mergeCell ref="F40:AJ41"/>
    <mergeCell ref="G44:AI44"/>
    <mergeCell ref="AA114:AJ114"/>
    <mergeCell ref="AA116:AJ116"/>
    <mergeCell ref="F89:AJ89"/>
    <mergeCell ref="F90:N90"/>
    <mergeCell ref="P90:X90"/>
    <mergeCell ref="Z90:AA90"/>
    <mergeCell ref="AB90:AC90"/>
    <mergeCell ref="F92:AJ100"/>
    <mergeCell ref="A102:AJ112"/>
    <mergeCell ref="A80:E89"/>
    <mergeCell ref="A90:E90"/>
    <mergeCell ref="F81:AJ81"/>
    <mergeCell ref="F84:AJ84"/>
    <mergeCell ref="F85:AJ85"/>
    <mergeCell ref="F86:AJ86"/>
    <mergeCell ref="F87:AJ87"/>
    <mergeCell ref="F88:AJ88"/>
    <mergeCell ref="A92:E100"/>
    <mergeCell ref="F80:AJ80"/>
    <mergeCell ref="AB16:AJ16"/>
    <mergeCell ref="AD10:AF13"/>
    <mergeCell ref="AC7:AD7"/>
    <mergeCell ref="Z7:AA7"/>
    <mergeCell ref="AB18:AJ18"/>
    <mergeCell ref="AI7:AJ7"/>
    <mergeCell ref="X7:Y7"/>
    <mergeCell ref="X10:Z13"/>
    <mergeCell ref="X9:Z9"/>
    <mergeCell ref="AA9:AC9"/>
    <mergeCell ref="R18:AA18"/>
    <mergeCell ref="R16:AA16"/>
    <mergeCell ref="C20:G22"/>
    <mergeCell ref="H21:Q21"/>
    <mergeCell ref="R20:AA20"/>
    <mergeCell ref="H22:Q22"/>
    <mergeCell ref="AD34:AJ34"/>
    <mergeCell ref="AD35:AJ35"/>
    <mergeCell ref="Y32:AC32"/>
    <mergeCell ref="Y33:AC33"/>
    <mergeCell ref="H17:Q17"/>
    <mergeCell ref="R17:AA17"/>
    <mergeCell ref="AB17:AJ17"/>
    <mergeCell ref="Y26:AC26"/>
    <mergeCell ref="F26:X27"/>
    <mergeCell ref="H18:Q18"/>
    <mergeCell ref="Y34:AC34"/>
    <mergeCell ref="Y35:AC35"/>
    <mergeCell ref="A28:E29"/>
    <mergeCell ref="F28:X29"/>
    <mergeCell ref="AD31:AJ31"/>
    <mergeCell ref="A32:E35"/>
    <mergeCell ref="F32:X35"/>
    <mergeCell ref="C9:E9"/>
    <mergeCell ref="F9:H9"/>
    <mergeCell ref="I9:K9"/>
    <mergeCell ref="O9:Q9"/>
    <mergeCell ref="AD32:AJ32"/>
    <mergeCell ref="A16:G16"/>
    <mergeCell ref="H16:Q16"/>
    <mergeCell ref="AD33:AJ33"/>
    <mergeCell ref="AD29:AJ29"/>
    <mergeCell ref="Y29:AC29"/>
    <mergeCell ref="A30:E31"/>
    <mergeCell ref="F30:X31"/>
    <mergeCell ref="AD30:AJ30"/>
    <mergeCell ref="Y30:AC30"/>
    <mergeCell ref="Y31:AC31"/>
    <mergeCell ref="A26:E27"/>
    <mergeCell ref="AD27:AJ27"/>
    <mergeCell ref="Y27:AC27"/>
    <mergeCell ref="AD28:AJ28"/>
    <mergeCell ref="Y28:AC28"/>
    <mergeCell ref="AD26:AJ26"/>
    <mergeCell ref="A17:B19"/>
    <mergeCell ref="A20:B22"/>
    <mergeCell ref="C17:G19"/>
    <mergeCell ref="I7:J7"/>
    <mergeCell ref="O7:P7"/>
    <mergeCell ref="L7:M7"/>
    <mergeCell ref="L9:N9"/>
    <mergeCell ref="A1:AJ2"/>
    <mergeCell ref="A4:F6"/>
    <mergeCell ref="A7:F7"/>
    <mergeCell ref="G4:AJ4"/>
    <mergeCell ref="G6:H6"/>
    <mergeCell ref="R7:W7"/>
    <mergeCell ref="P6:Q6"/>
    <mergeCell ref="R6:AA6"/>
    <mergeCell ref="G7:H7"/>
    <mergeCell ref="AF7:AG7"/>
    <mergeCell ref="A9:B13"/>
    <mergeCell ref="AA10:AC13"/>
    <mergeCell ref="U9:W9"/>
    <mergeCell ref="C10:E13"/>
    <mergeCell ref="F10:H13"/>
    <mergeCell ref="I10:K13"/>
    <mergeCell ref="L10:N13"/>
    <mergeCell ref="O10:Q13"/>
    <mergeCell ref="R10:T13"/>
    <mergeCell ref="U10:W13"/>
    <mergeCell ref="A74:E74"/>
    <mergeCell ref="F60:AJ61"/>
    <mergeCell ref="F62:AJ63"/>
    <mergeCell ref="F74:N74"/>
    <mergeCell ref="P74:X74"/>
    <mergeCell ref="Z74:AA74"/>
    <mergeCell ref="AB74:AC74"/>
    <mergeCell ref="F69:AJ69"/>
    <mergeCell ref="A76:E77"/>
    <mergeCell ref="F76:AJ77"/>
    <mergeCell ref="F71:AJ71"/>
  </mergeCells>
  <phoneticPr fontId="58"/>
  <dataValidations disablePrompts="1" count="6">
    <dataValidation type="list" allowBlank="1" showInputMessage="1" showErrorMessage="1" sqref="AC7:AD7 L7:M7" xr:uid="{FE7A4E88-CCDD-4FD1-A929-58D207755E23}">
      <formula1>"1,2,3,4,5,6,7,8,9,10,11,12"</formula1>
    </dataValidation>
    <dataValidation type="list" allowBlank="1" showInputMessage="1" showErrorMessage="1" sqref="AF7:AG7 O7:P7" xr:uid="{D99D49B3-0A28-4D0A-87B6-9D8BFCF8EBE1}">
      <formula1>"1,2,3,4,5,6,7,8,9,10,11,12,13,14,15,16,17,18,19,20,21,22,23,24,25,26,27,28,29,30,31"</formula1>
    </dataValidation>
    <dataValidation type="list" allowBlank="1" showInputMessage="1" showErrorMessage="1" prompt="リストから選択（複数項目該当する場合は手入力で構いません）" sqref="F32:X35" xr:uid="{D05D812F-A94F-423C-9C64-9544451D42AC}">
      <formula1>$AS$127:$AS$130</formula1>
    </dataValidation>
    <dataValidation type="list" allowBlank="1" showInputMessage="1" showErrorMessage="1" prompt="リストから選択（複数項目該当する場合は手入力で構いません）" sqref="F30:X31" xr:uid="{E03911D3-5F34-48A7-9029-FCB3C66645F0}">
      <formula1>$AO$127:$AO$199</formula1>
    </dataValidation>
    <dataValidation type="list" allowBlank="1" showInputMessage="1" showErrorMessage="1" sqref="I38:J38" xr:uid="{73031332-295D-4A36-ADF0-49F4447A1EED}">
      <formula1>"5,6,7,8,9"</formula1>
    </dataValidation>
    <dataValidation type="list" allowBlank="1" showInputMessage="1" showErrorMessage="1" sqref="Z7:AA7 I7:J7" xr:uid="{C0840972-A29F-4FDB-B761-44AA3C7D6865}">
      <formula1>"5,6"</formula1>
    </dataValidation>
  </dataValidations>
  <hyperlinks>
    <hyperlink ref="AA114:AD114" location="関係書類一覧表!Print_Area" display="関係書類一覧表!Print_Area" xr:uid="{BD837B28-ED79-4C0D-96C7-CA0CF89E08DB}"/>
    <hyperlink ref="AA116:AD116" location="'一括記入シート（最初に記入してください）'!A1" display="'一括記入シート（最初に記入してください）'!A1" xr:uid="{3F384B2F-AD1E-401F-9B5E-35C282728138}"/>
  </hyperlinks>
  <pageMargins left="0.39305555555555555" right="0.39305555555555555" top="0.59027777777777779" bottom="0.59027777777777779" header="0.51180555555555562" footer="0.51180555555555562"/>
  <pageSetup paperSize="9" firstPageNumber="4294963191" orientation="portrait" blackAndWhite="1" r:id="rId1"/>
  <headerFooter alignWithMargins="0">
    <oddHeader>&amp;R(上田市様式７)</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85EA4-686C-4713-BFB1-2572234157F0}">
  <sheetPr>
    <tabColor theme="3" tint="0.79998168889431442"/>
  </sheetPr>
  <dimension ref="A1:AD314"/>
  <sheetViews>
    <sheetView topLeftCell="A25" zoomScaleNormal="100" workbookViewId="0">
      <selection activeCell="F44" sqref="F44:H44"/>
    </sheetView>
  </sheetViews>
  <sheetFormatPr defaultColWidth="9" defaultRowHeight="14.4" x14ac:dyDescent="0.2"/>
  <cols>
    <col min="1" max="10" width="9" style="147"/>
    <col min="11" max="30" width="9" style="172" bestFit="1" customWidth="1"/>
    <col min="31" max="16384" width="9" style="147"/>
  </cols>
  <sheetData>
    <row r="1" spans="1:16" ht="15" customHeight="1" x14ac:dyDescent="0.2">
      <c r="A1" s="773"/>
      <c r="B1" s="773"/>
      <c r="C1" s="773"/>
      <c r="K1" s="170" t="s">
        <v>837</v>
      </c>
      <c r="L1" s="171"/>
      <c r="M1" s="171"/>
      <c r="N1" s="171"/>
      <c r="O1" s="171"/>
    </row>
    <row r="2" spans="1:16" ht="31.5" customHeight="1" x14ac:dyDescent="0.2">
      <c r="K2" s="1547" t="s">
        <v>720</v>
      </c>
      <c r="L2" s="774"/>
      <c r="M2" s="774"/>
      <c r="N2" s="774"/>
      <c r="O2" s="774"/>
    </row>
    <row r="3" spans="1:16" ht="30" customHeight="1" x14ac:dyDescent="0.2">
      <c r="A3" s="226" t="s">
        <v>11</v>
      </c>
      <c r="B3" s="173"/>
      <c r="C3" s="173"/>
      <c r="D3" s="173"/>
      <c r="E3" s="173"/>
      <c r="F3" s="173"/>
      <c r="G3" s="173"/>
      <c r="H3" s="173"/>
      <c r="I3" s="173"/>
      <c r="J3" s="173"/>
      <c r="K3" s="774"/>
      <c r="L3" s="774"/>
      <c r="M3" s="774"/>
      <c r="N3" s="774"/>
      <c r="O3" s="774"/>
    </row>
    <row r="4" spans="1:16" x14ac:dyDescent="0.2">
      <c r="K4" s="174"/>
    </row>
    <row r="5" spans="1:16" x14ac:dyDescent="0.2">
      <c r="H5" s="175"/>
      <c r="I5" s="175"/>
      <c r="J5" s="175"/>
    </row>
    <row r="6" spans="1:16" ht="15.75" customHeight="1" x14ac:dyDescent="0.2">
      <c r="A6" s="147" t="s">
        <v>214</v>
      </c>
      <c r="C6" s="773" t="str">
        <f>IF(ISBLANK('一括記入シート（最初）'!$C$13),"",'一括記入シート（最初）'!$C$13)</f>
        <v>令和　6　年度</v>
      </c>
      <c r="D6" s="773"/>
      <c r="E6" s="1305" t="s">
        <v>383</v>
      </c>
      <c r="F6" s="1305"/>
      <c r="G6" s="1305"/>
      <c r="H6" s="1305"/>
      <c r="I6" s="1305"/>
      <c r="J6" s="1305"/>
      <c r="K6" s="176"/>
    </row>
    <row r="7" spans="1:16" x14ac:dyDescent="0.2">
      <c r="C7" s="773" t="str">
        <f>IF(ISBLANK('一括記入シート（最初）'!$E$14),"",'一括記入シート（最初）'!$E$14)</f>
        <v>〇〇水土里会</v>
      </c>
      <c r="D7" s="773"/>
      <c r="E7" s="773" t="str">
        <f>IF(ISBLANK('一括記入シート（最初）'!$C$25),"",'一括記入シート（最初）'!$C$25)</f>
        <v>用水路更新工事</v>
      </c>
      <c r="F7" s="773"/>
      <c r="G7" s="773"/>
      <c r="H7" s="773"/>
      <c r="I7" s="175"/>
      <c r="J7" s="175"/>
    </row>
    <row r="8" spans="1:16" x14ac:dyDescent="0.2">
      <c r="H8" s="175"/>
      <c r="I8" s="175"/>
      <c r="J8" s="175"/>
    </row>
    <row r="9" spans="1:16" ht="15.75" customHeight="1" x14ac:dyDescent="0.2">
      <c r="A9" s="147" t="s">
        <v>215</v>
      </c>
      <c r="C9" s="773" t="str">
        <f>IF(ISBLANK('一括記入シート（最初）'!$C$24),"",'一括記入シート（最初）'!$C$24)</f>
        <v>上田市〇〇（△△）</v>
      </c>
      <c r="D9" s="773"/>
      <c r="E9" s="773"/>
      <c r="F9" s="773"/>
      <c r="H9" s="175"/>
      <c r="I9" s="175"/>
      <c r="J9" s="175"/>
      <c r="K9" s="176"/>
    </row>
    <row r="10" spans="1:16" x14ac:dyDescent="0.2">
      <c r="E10" s="177"/>
      <c r="F10" s="177"/>
    </row>
    <row r="11" spans="1:16" x14ac:dyDescent="0.2">
      <c r="A11" s="147" t="s">
        <v>235</v>
      </c>
      <c r="C11" s="175" t="s">
        <v>217</v>
      </c>
      <c r="D11" s="779" t="str">
        <f>IF(ISBLANK('一括記入シート（最初）'!$C$125),"",'一括記入シート（最初）'!$E$83)</f>
        <v>令和6年9月1日</v>
      </c>
      <c r="E11" s="779"/>
      <c r="F11" s="779"/>
      <c r="G11" s="779"/>
      <c r="K11" s="297" t="s">
        <v>236</v>
      </c>
      <c r="L11" s="365"/>
      <c r="M11" s="365"/>
      <c r="N11" s="365"/>
      <c r="O11" s="365"/>
      <c r="P11" s="299"/>
    </row>
    <row r="12" spans="1:16" x14ac:dyDescent="0.2">
      <c r="C12" s="175"/>
      <c r="D12" s="165"/>
      <c r="E12" s="175"/>
      <c r="F12" s="175"/>
      <c r="G12" s="175"/>
      <c r="K12" s="297" t="s">
        <v>237</v>
      </c>
      <c r="L12" s="365"/>
      <c r="M12" s="365"/>
      <c r="N12" s="365"/>
      <c r="O12" s="365"/>
      <c r="P12" s="299"/>
    </row>
    <row r="13" spans="1:16" x14ac:dyDescent="0.2">
      <c r="C13" s="175" t="s">
        <v>218</v>
      </c>
      <c r="D13" s="779" t="str">
        <f>IF(ISBLANK('一括記入シート（最初）'!$C$125),"",'一括記入シート（最初）'!$E$122)</f>
        <v>令和6年9月30日</v>
      </c>
      <c r="E13" s="779"/>
      <c r="F13" s="779"/>
      <c r="G13" s="779"/>
    </row>
    <row r="14" spans="1:16" x14ac:dyDescent="0.2">
      <c r="E14" s="177"/>
      <c r="F14" s="177"/>
    </row>
    <row r="15" spans="1:16" x14ac:dyDescent="0.2">
      <c r="A15" s="147" t="s">
        <v>599</v>
      </c>
      <c r="E15" s="1299">
        <f>IF(ISBLANK('一括記入シート（最初）'!$E$106),"",'一括記入シート（最初）'!$E$106)</f>
        <v>51700</v>
      </c>
      <c r="F15" s="1299"/>
      <c r="G15" s="1299"/>
      <c r="H15" s="163" t="s">
        <v>597</v>
      </c>
      <c r="K15" s="176"/>
    </row>
    <row r="16" spans="1:16" x14ac:dyDescent="0.2">
      <c r="E16" s="177"/>
      <c r="F16" s="177"/>
    </row>
    <row r="17" spans="1:9" x14ac:dyDescent="0.2">
      <c r="B17" s="147" t="s">
        <v>598</v>
      </c>
      <c r="E17" s="177"/>
      <c r="F17" s="225"/>
      <c r="G17" s="1548">
        <f>IF(ISBLANK('一括記入シート（最初）'!$E$105),"",'一括記入シート（最初）'!$E$105)</f>
        <v>4700</v>
      </c>
      <c r="H17" s="1548"/>
      <c r="I17" s="163" t="s">
        <v>597</v>
      </c>
    </row>
    <row r="18" spans="1:9" ht="14.25" customHeight="1" x14ac:dyDescent="0.2">
      <c r="B18" s="1314" t="s">
        <v>387</v>
      </c>
      <c r="C18" s="1314"/>
      <c r="D18" s="1314"/>
      <c r="E18" s="1314"/>
      <c r="F18" s="1314"/>
      <c r="G18" s="1314"/>
      <c r="H18" s="1314"/>
      <c r="I18" s="1314"/>
    </row>
    <row r="19" spans="1:9" x14ac:dyDescent="0.2">
      <c r="B19" s="1314"/>
      <c r="C19" s="1314"/>
      <c r="D19" s="1314"/>
      <c r="E19" s="1314"/>
      <c r="F19" s="1314"/>
      <c r="G19" s="1314"/>
      <c r="H19" s="1314"/>
      <c r="I19" s="1314"/>
    </row>
    <row r="20" spans="1:9" x14ac:dyDescent="0.2">
      <c r="B20" s="1314"/>
      <c r="C20" s="1314"/>
      <c r="D20" s="1314"/>
      <c r="E20" s="1314"/>
      <c r="F20" s="1314"/>
      <c r="G20" s="1314"/>
      <c r="H20" s="1314"/>
      <c r="I20" s="1314"/>
    </row>
    <row r="21" spans="1:9" x14ac:dyDescent="0.2">
      <c r="E21" s="177"/>
      <c r="F21" s="177"/>
    </row>
    <row r="22" spans="1:9" x14ac:dyDescent="0.2">
      <c r="A22" s="147" t="s">
        <v>238</v>
      </c>
      <c r="E22" s="1548" t="s">
        <v>600</v>
      </c>
      <c r="F22" s="1548"/>
      <c r="G22" s="1548"/>
    </row>
    <row r="24" spans="1:9" x14ac:dyDescent="0.2">
      <c r="A24" s="147" t="s">
        <v>601</v>
      </c>
      <c r="D24" s="147" t="s">
        <v>223</v>
      </c>
    </row>
    <row r="26" spans="1:9" x14ac:dyDescent="0.2">
      <c r="B26" s="167"/>
      <c r="C26" s="167"/>
      <c r="D26" s="167"/>
      <c r="E26" s="167"/>
      <c r="F26" s="167"/>
      <c r="G26" s="167"/>
      <c r="H26" s="167"/>
      <c r="I26" s="167"/>
    </row>
    <row r="27" spans="1:9" x14ac:dyDescent="0.2">
      <c r="B27" s="1314" t="str">
        <f>CONCATENATE("令和",'一括記入シート（最初）'!C79,"年",'一括記入シート（最初）'!C80,"月",'一括記入シート（最初）'!C81,"日","付で契約を締結した建設工事請負契約を上記のとおり変更する。ただし、変更後の契約についても元契約において定められた事項を遵守するものとする。
本契約の証として、本書2通を作成し、当事者記名押印の上、各自1通を保有する。")</f>
        <v>令和6年8月31日付で契約を締結した建設工事請負契約を上記のとおり変更する。ただし、変更後の契約についても元契約において定められた事項を遵守するものとする。
本契約の証として、本書2通を作成し、当事者記名押印の上、各自1通を保有する。</v>
      </c>
      <c r="C27" s="1314"/>
      <c r="D27" s="1314"/>
      <c r="E27" s="1314"/>
      <c r="F27" s="1314"/>
      <c r="G27" s="1314"/>
      <c r="H27" s="1314"/>
      <c r="I27" s="1314"/>
    </row>
    <row r="28" spans="1:9" x14ac:dyDescent="0.2">
      <c r="B28" s="1314"/>
      <c r="C28" s="1314"/>
      <c r="D28" s="1314"/>
      <c r="E28" s="1314"/>
      <c r="F28" s="1314"/>
      <c r="G28" s="1314"/>
      <c r="H28" s="1314"/>
      <c r="I28" s="1314"/>
    </row>
    <row r="29" spans="1:9" x14ac:dyDescent="0.2">
      <c r="B29" s="1314"/>
      <c r="C29" s="1314"/>
      <c r="D29" s="1314"/>
      <c r="E29" s="1314"/>
      <c r="F29" s="1314"/>
      <c r="G29" s="1314"/>
      <c r="H29" s="1314"/>
      <c r="I29" s="1314"/>
    </row>
    <row r="30" spans="1:9" x14ac:dyDescent="0.2">
      <c r="B30" s="1314"/>
      <c r="C30" s="1314"/>
      <c r="D30" s="1314"/>
      <c r="E30" s="1314"/>
      <c r="F30" s="1314"/>
      <c r="G30" s="1314"/>
      <c r="H30" s="1314"/>
      <c r="I30" s="1314"/>
    </row>
    <row r="31" spans="1:9" ht="27.75" customHeight="1" x14ac:dyDescent="0.2">
      <c r="B31" s="1314"/>
      <c r="C31" s="1314"/>
      <c r="D31" s="1314"/>
      <c r="E31" s="1314"/>
      <c r="F31" s="1314"/>
      <c r="G31" s="1314"/>
      <c r="H31" s="1314"/>
      <c r="I31" s="1314"/>
    </row>
    <row r="33" spans="3:10" ht="14.25" customHeight="1" x14ac:dyDescent="0.2">
      <c r="J33" s="167"/>
    </row>
    <row r="34" spans="3:10" ht="14.25" customHeight="1" x14ac:dyDescent="0.2">
      <c r="G34" s="1550" t="str">
        <f>IF(ISBLANK('一括記入シート（最初）'!$E$134),"",'一括記入シート（最初）'!$E$134)</f>
        <v>令和6年9月14日</v>
      </c>
      <c r="H34" s="1550"/>
      <c r="I34" s="1550"/>
      <c r="J34" s="167"/>
    </row>
    <row r="35" spans="3:10" x14ac:dyDescent="0.2">
      <c r="J35" s="167"/>
    </row>
    <row r="36" spans="3:10" x14ac:dyDescent="0.2">
      <c r="J36" s="167"/>
    </row>
    <row r="37" spans="3:10" ht="20.25" customHeight="1" x14ac:dyDescent="0.2">
      <c r="C37" s="1549" t="s">
        <v>239</v>
      </c>
      <c r="D37" s="1549"/>
      <c r="E37" s="178" t="s">
        <v>197</v>
      </c>
      <c r="F37" s="1313" t="str">
        <f>IF(ISBLANK('一括記入シート（最初）'!$C$17),"",'一括記入シート（最初）'!$C$17)</f>
        <v>上田市大手１丁目１１－１６</v>
      </c>
      <c r="G37" s="1313"/>
      <c r="H37" s="1313"/>
      <c r="I37" s="1313"/>
    </row>
    <row r="38" spans="3:10" ht="20.25" customHeight="1" x14ac:dyDescent="0.2">
      <c r="E38" s="178"/>
      <c r="F38" s="1305" t="str">
        <f>IF(ISBLANK('一括記入シート（最初）'!$C$14),"",'一括記入シート（最初）'!$C$14)</f>
        <v>上田市多面的機能広域協定運営委員会</v>
      </c>
      <c r="G38" s="1305"/>
      <c r="H38" s="1305"/>
      <c r="I38" s="1305"/>
    </row>
    <row r="39" spans="3:10" ht="20.25" customHeight="1" x14ac:dyDescent="0.2">
      <c r="E39" s="178" t="s">
        <v>88</v>
      </c>
      <c r="F39" s="179" t="str">
        <f>IF(ISBLANK('一括記入シート（最初）'!$C$15),"",'一括記入シート（最初）'!$C$15)</f>
        <v>会長</v>
      </c>
      <c r="G39" s="1302" t="str">
        <f>IF(ISBLANK('一括記入シート（最初）'!$C$16),"",'一括記入シート（最初）'!$C$16)</f>
        <v>田中　幸雄</v>
      </c>
      <c r="H39" s="1302"/>
      <c r="I39" s="227" t="s">
        <v>166</v>
      </c>
    </row>
    <row r="40" spans="3:10" ht="19.5" customHeight="1" x14ac:dyDescent="0.2"/>
    <row r="41" spans="3:10" ht="19.5" customHeight="1" x14ac:dyDescent="0.2"/>
    <row r="42" spans="3:10" ht="20.25" customHeight="1" x14ac:dyDescent="0.2">
      <c r="C42" s="1549" t="s">
        <v>240</v>
      </c>
      <c r="D42" s="1549"/>
      <c r="E42" s="178" t="s">
        <v>197</v>
      </c>
      <c r="F42" s="1115" t="str">
        <f>IF(ISBLANK('一括記入シート（最初）'!$J$68),"",'一括記入シート（最初）'!$J$68)</f>
        <v>長野県上田市○○</v>
      </c>
      <c r="G42" s="1115"/>
      <c r="H42" s="1115"/>
      <c r="I42" s="1115"/>
    </row>
    <row r="43" spans="3:10" ht="20.25" customHeight="1" x14ac:dyDescent="0.2">
      <c r="D43" s="930" t="s">
        <v>198</v>
      </c>
      <c r="E43" s="930"/>
      <c r="F43" s="1313" t="str">
        <f>IF(ISBLANK('一括記入シート（最初）'!$H$68),"",'一括記入シート（最初）'!$H$68)</f>
        <v>(株)A建設</v>
      </c>
      <c r="G43" s="1313"/>
      <c r="H43" s="1313"/>
      <c r="I43" s="1313"/>
    </row>
    <row r="44" spans="3:10" ht="20.25" customHeight="1" x14ac:dyDescent="0.2">
      <c r="D44" s="930" t="s">
        <v>199</v>
      </c>
      <c r="E44" s="930"/>
      <c r="F44" s="1302" t="str">
        <f>IF(ISBLANK('一括記入シート（最初）'!$I$68),"",'一括記入シート（最初）'!$I$68)</f>
        <v>○○　○○</v>
      </c>
      <c r="G44" s="1302"/>
      <c r="H44" s="1302"/>
      <c r="I44" s="227" t="s">
        <v>166</v>
      </c>
    </row>
    <row r="45" spans="3:10" x14ac:dyDescent="0.2">
      <c r="E45" s="178"/>
      <c r="F45" s="180"/>
    </row>
    <row r="46" spans="3:10" x14ac:dyDescent="0.2">
      <c r="E46" s="178"/>
      <c r="F46" s="180"/>
    </row>
    <row r="47" spans="3:10" ht="20.25" customHeight="1" x14ac:dyDescent="0.2"/>
    <row r="48" spans="3:10" ht="20.25" customHeight="1" x14ac:dyDescent="0.2"/>
    <row r="49" spans="1:10" ht="20.25" customHeight="1" x14ac:dyDescent="0.2"/>
    <row r="50" spans="1:10" s="172" customFormat="1" x14ac:dyDescent="0.2"/>
    <row r="51" spans="1:10" s="172" customFormat="1" x14ac:dyDescent="0.2">
      <c r="H51" s="1300" t="s">
        <v>104</v>
      </c>
      <c r="I51" s="1300"/>
      <c r="J51" s="1300"/>
    </row>
    <row r="52" spans="1:10" s="172" customFormat="1" x14ac:dyDescent="0.2"/>
    <row r="53" spans="1:10" s="172" customFormat="1" x14ac:dyDescent="0.2">
      <c r="H53" s="1300" t="s">
        <v>105</v>
      </c>
      <c r="I53" s="1300"/>
      <c r="J53" s="1300"/>
    </row>
    <row r="54" spans="1:10" x14ac:dyDescent="0.2">
      <c r="A54" s="300"/>
      <c r="B54" s="300"/>
      <c r="C54" s="300"/>
      <c r="D54" s="300"/>
      <c r="E54" s="300"/>
      <c r="F54" s="300"/>
      <c r="G54" s="300"/>
      <c r="H54" s="300"/>
      <c r="I54" s="300"/>
      <c r="J54" s="300"/>
    </row>
    <row r="55" spans="1:10" x14ac:dyDescent="0.2">
      <c r="A55" s="300"/>
      <c r="B55" s="300"/>
      <c r="C55" s="300"/>
      <c r="D55" s="300"/>
      <c r="E55" s="300"/>
      <c r="F55" s="300"/>
      <c r="G55" s="300"/>
      <c r="H55" s="300"/>
      <c r="I55" s="300"/>
      <c r="J55" s="300"/>
    </row>
    <row r="56" spans="1:10" x14ac:dyDescent="0.2">
      <c r="A56" s="300"/>
      <c r="B56" s="300"/>
      <c r="C56" s="300"/>
      <c r="D56" s="300"/>
      <c r="E56" s="300"/>
      <c r="F56" s="300"/>
      <c r="G56" s="300"/>
      <c r="H56" s="300"/>
      <c r="I56" s="300"/>
      <c r="J56" s="300"/>
    </row>
    <row r="57" spans="1:10" x14ac:dyDescent="0.2">
      <c r="A57" s="300"/>
      <c r="B57" s="300"/>
      <c r="C57" s="300"/>
      <c r="D57" s="300"/>
      <c r="E57" s="300"/>
      <c r="F57" s="300"/>
      <c r="G57" s="300"/>
      <c r="H57" s="300"/>
      <c r="I57" s="300"/>
      <c r="J57" s="300"/>
    </row>
    <row r="58" spans="1:10" x14ac:dyDescent="0.2">
      <c r="A58" s="300"/>
      <c r="B58" s="300"/>
      <c r="C58" s="300"/>
      <c r="D58" s="300"/>
      <c r="E58" s="300"/>
      <c r="F58" s="300"/>
      <c r="G58" s="300"/>
      <c r="H58" s="300"/>
      <c r="I58" s="300"/>
      <c r="J58" s="300"/>
    </row>
    <row r="59" spans="1:10" x14ac:dyDescent="0.2">
      <c r="A59" s="300"/>
      <c r="B59" s="300"/>
      <c r="C59" s="300"/>
      <c r="D59" s="300"/>
      <c r="E59" s="300"/>
      <c r="F59" s="300"/>
      <c r="G59" s="300"/>
      <c r="H59" s="300"/>
      <c r="I59" s="300"/>
      <c r="J59" s="300"/>
    </row>
    <row r="60" spans="1:10" x14ac:dyDescent="0.2">
      <c r="A60" s="300"/>
      <c r="B60" s="300"/>
      <c r="C60" s="300"/>
      <c r="D60" s="300"/>
      <c r="E60" s="300"/>
      <c r="F60" s="300"/>
      <c r="G60" s="300"/>
      <c r="H60" s="300"/>
      <c r="I60" s="300"/>
      <c r="J60" s="300"/>
    </row>
    <row r="61" spans="1:10" x14ac:dyDescent="0.2">
      <c r="A61" s="300"/>
      <c r="B61" s="300"/>
      <c r="C61" s="300"/>
      <c r="D61" s="300"/>
      <c r="E61" s="300"/>
      <c r="F61" s="300"/>
      <c r="G61" s="300"/>
      <c r="H61" s="300"/>
      <c r="I61" s="300"/>
      <c r="J61" s="300"/>
    </row>
    <row r="62" spans="1:10" x14ac:dyDescent="0.2">
      <c r="A62" s="300"/>
      <c r="B62" s="300"/>
      <c r="C62" s="300"/>
      <c r="D62" s="300"/>
      <c r="E62" s="300"/>
      <c r="F62" s="300"/>
      <c r="G62" s="300"/>
      <c r="H62" s="300"/>
      <c r="I62" s="300"/>
      <c r="J62" s="300"/>
    </row>
    <row r="63" spans="1:10" x14ac:dyDescent="0.2">
      <c r="A63" s="300"/>
      <c r="B63" s="300"/>
      <c r="C63" s="300"/>
      <c r="D63" s="300"/>
      <c r="E63" s="300"/>
      <c r="F63" s="300"/>
      <c r="G63" s="300"/>
      <c r="H63" s="300"/>
      <c r="I63" s="300"/>
      <c r="J63" s="300"/>
    </row>
    <row r="64" spans="1:10" x14ac:dyDescent="0.2">
      <c r="A64" s="300"/>
      <c r="B64" s="300"/>
      <c r="C64" s="300"/>
      <c r="D64" s="300"/>
      <c r="E64" s="300"/>
      <c r="F64" s="300"/>
      <c r="G64" s="300"/>
      <c r="H64" s="300"/>
      <c r="I64" s="300"/>
      <c r="J64" s="300"/>
    </row>
    <row r="65" spans="1:10" x14ac:dyDescent="0.2">
      <c r="A65" s="300"/>
      <c r="B65" s="300"/>
      <c r="C65" s="300"/>
      <c r="D65" s="300"/>
      <c r="E65" s="300"/>
      <c r="F65" s="300"/>
      <c r="G65" s="300"/>
      <c r="H65" s="300"/>
      <c r="I65" s="300"/>
      <c r="J65" s="300"/>
    </row>
    <row r="66" spans="1:10" x14ac:dyDescent="0.2">
      <c r="A66" s="300"/>
      <c r="B66" s="300"/>
      <c r="C66" s="300"/>
      <c r="D66" s="300"/>
      <c r="E66" s="300"/>
      <c r="F66" s="300"/>
      <c r="G66" s="300"/>
      <c r="H66" s="300"/>
      <c r="I66" s="300"/>
      <c r="J66" s="300"/>
    </row>
    <row r="67" spans="1:10" x14ac:dyDescent="0.2">
      <c r="A67" s="300"/>
      <c r="B67" s="300"/>
      <c r="C67" s="300"/>
      <c r="D67" s="300"/>
      <c r="E67" s="300"/>
      <c r="F67" s="300"/>
      <c r="G67" s="300"/>
      <c r="H67" s="300"/>
      <c r="I67" s="300"/>
      <c r="J67" s="300"/>
    </row>
    <row r="68" spans="1:10" x14ac:dyDescent="0.2">
      <c r="A68" s="300"/>
      <c r="B68" s="300"/>
      <c r="C68" s="300"/>
      <c r="D68" s="300"/>
      <c r="E68" s="300"/>
      <c r="F68" s="300"/>
      <c r="G68" s="300"/>
      <c r="H68" s="300"/>
      <c r="I68" s="300"/>
      <c r="J68" s="300"/>
    </row>
    <row r="69" spans="1:10" x14ac:dyDescent="0.2">
      <c r="A69" s="300"/>
      <c r="B69" s="300"/>
      <c r="C69" s="300"/>
      <c r="D69" s="300"/>
      <c r="E69" s="300"/>
      <c r="F69" s="300"/>
      <c r="G69" s="300"/>
      <c r="H69" s="300"/>
      <c r="I69" s="300"/>
      <c r="J69" s="300"/>
    </row>
    <row r="70" spans="1:10" x14ac:dyDescent="0.2">
      <c r="A70" s="300"/>
      <c r="B70" s="300"/>
      <c r="C70" s="300"/>
      <c r="D70" s="300"/>
      <c r="E70" s="300"/>
      <c r="F70" s="300"/>
      <c r="G70" s="300"/>
      <c r="H70" s="300"/>
      <c r="I70" s="300"/>
      <c r="J70" s="300"/>
    </row>
    <row r="71" spans="1:10" x14ac:dyDescent="0.2">
      <c r="A71" s="300"/>
      <c r="B71" s="300"/>
      <c r="C71" s="300"/>
      <c r="D71" s="300"/>
      <c r="E71" s="300"/>
      <c r="F71" s="300"/>
      <c r="G71" s="300"/>
      <c r="H71" s="300"/>
      <c r="I71" s="300"/>
      <c r="J71" s="300"/>
    </row>
    <row r="72" spans="1:10" x14ac:dyDescent="0.2">
      <c r="A72" s="300"/>
      <c r="B72" s="300"/>
      <c r="C72" s="300"/>
      <c r="D72" s="300"/>
      <c r="E72" s="300"/>
      <c r="F72" s="300"/>
      <c r="G72" s="300"/>
      <c r="H72" s="300"/>
      <c r="I72" s="300"/>
      <c r="J72" s="300"/>
    </row>
    <row r="73" spans="1:10" x14ac:dyDescent="0.2">
      <c r="A73" s="300"/>
      <c r="B73" s="300"/>
      <c r="C73" s="300"/>
      <c r="D73" s="300"/>
      <c r="E73" s="300"/>
      <c r="F73" s="300"/>
      <c r="G73" s="300"/>
      <c r="H73" s="300"/>
      <c r="I73" s="300"/>
      <c r="J73" s="300"/>
    </row>
    <row r="74" spans="1:10" x14ac:dyDescent="0.2">
      <c r="A74" s="300"/>
      <c r="B74" s="300"/>
      <c r="C74" s="300"/>
      <c r="D74" s="300"/>
      <c r="E74" s="300"/>
      <c r="F74" s="300"/>
      <c r="G74" s="300"/>
      <c r="H74" s="300"/>
      <c r="I74" s="300"/>
      <c r="J74" s="300"/>
    </row>
    <row r="75" spans="1:10" x14ac:dyDescent="0.2">
      <c r="A75" s="300"/>
      <c r="B75" s="300"/>
      <c r="C75" s="300"/>
      <c r="D75" s="300"/>
      <c r="E75" s="300"/>
      <c r="F75" s="300"/>
      <c r="G75" s="300"/>
      <c r="H75" s="300"/>
      <c r="I75" s="300"/>
      <c r="J75" s="300"/>
    </row>
    <row r="76" spans="1:10" x14ac:dyDescent="0.2">
      <c r="A76" s="300"/>
      <c r="B76" s="300"/>
      <c r="C76" s="300"/>
      <c r="D76" s="300"/>
      <c r="E76" s="300"/>
      <c r="F76" s="300"/>
      <c r="G76" s="300"/>
      <c r="H76" s="300"/>
      <c r="I76" s="300"/>
      <c r="J76" s="300"/>
    </row>
    <row r="77" spans="1:10" x14ac:dyDescent="0.2">
      <c r="A77" s="300"/>
      <c r="B77" s="300"/>
      <c r="C77" s="300"/>
      <c r="D77" s="300"/>
      <c r="E77" s="300"/>
      <c r="F77" s="300"/>
      <c r="G77" s="300"/>
      <c r="H77" s="300"/>
      <c r="I77" s="300"/>
      <c r="J77" s="300"/>
    </row>
    <row r="78" spans="1:10" x14ac:dyDescent="0.2">
      <c r="A78" s="300"/>
      <c r="B78" s="300"/>
      <c r="C78" s="300"/>
      <c r="D78" s="300"/>
      <c r="E78" s="300"/>
      <c r="F78" s="300"/>
      <c r="G78" s="300"/>
      <c r="H78" s="300"/>
      <c r="I78" s="300"/>
      <c r="J78" s="300"/>
    </row>
    <row r="79" spans="1:10" x14ac:dyDescent="0.2">
      <c r="A79" s="300"/>
      <c r="B79" s="300"/>
      <c r="C79" s="300"/>
      <c r="D79" s="300"/>
      <c r="E79" s="300"/>
      <c r="F79" s="300"/>
      <c r="G79" s="300"/>
      <c r="H79" s="300"/>
      <c r="I79" s="300"/>
      <c r="J79" s="300"/>
    </row>
    <row r="80" spans="1:10" x14ac:dyDescent="0.2">
      <c r="A80" s="300"/>
      <c r="B80" s="300"/>
      <c r="C80" s="300"/>
      <c r="D80" s="300"/>
      <c r="E80" s="300"/>
      <c r="F80" s="300"/>
      <c r="G80" s="300"/>
      <c r="H80" s="300"/>
      <c r="I80" s="300"/>
      <c r="J80" s="300"/>
    </row>
    <row r="81" spans="1:10" x14ac:dyDescent="0.2">
      <c r="A81" s="300"/>
      <c r="B81" s="300"/>
      <c r="C81" s="300"/>
      <c r="D81" s="300"/>
      <c r="E81" s="300"/>
      <c r="F81" s="300"/>
      <c r="G81" s="300"/>
      <c r="H81" s="300"/>
      <c r="I81" s="300"/>
      <c r="J81" s="300"/>
    </row>
    <row r="82" spans="1:10" x14ac:dyDescent="0.2">
      <c r="A82" s="300"/>
      <c r="B82" s="300"/>
      <c r="C82" s="300"/>
      <c r="D82" s="300"/>
      <c r="E82" s="300"/>
      <c r="F82" s="300"/>
      <c r="G82" s="300"/>
      <c r="H82" s="300"/>
      <c r="I82" s="300"/>
      <c r="J82" s="300"/>
    </row>
    <row r="83" spans="1:10" x14ac:dyDescent="0.2">
      <c r="A83" s="300"/>
      <c r="B83" s="300"/>
      <c r="C83" s="300"/>
      <c r="D83" s="300"/>
      <c r="E83" s="300"/>
      <c r="F83" s="300"/>
      <c r="G83" s="300"/>
      <c r="H83" s="300"/>
      <c r="I83" s="300"/>
      <c r="J83" s="300"/>
    </row>
    <row r="84" spans="1:10" x14ac:dyDescent="0.2">
      <c r="A84" s="300"/>
      <c r="B84" s="300"/>
      <c r="C84" s="300"/>
      <c r="D84" s="300"/>
      <c r="E84" s="300"/>
      <c r="F84" s="300"/>
      <c r="G84" s="300"/>
      <c r="H84" s="300"/>
      <c r="I84" s="300"/>
      <c r="J84" s="300"/>
    </row>
    <row r="85" spans="1:10" x14ac:dyDescent="0.2">
      <c r="A85" s="300"/>
      <c r="B85" s="300"/>
      <c r="C85" s="300"/>
      <c r="D85" s="300"/>
      <c r="E85" s="300"/>
      <c r="F85" s="300"/>
      <c r="G85" s="300"/>
      <c r="H85" s="300"/>
      <c r="I85" s="300"/>
      <c r="J85" s="300"/>
    </row>
    <row r="86" spans="1:10" x14ac:dyDescent="0.2">
      <c r="A86" s="300"/>
      <c r="B86" s="300"/>
      <c r="C86" s="300"/>
      <c r="D86" s="300"/>
      <c r="E86" s="300"/>
      <c r="F86" s="300"/>
      <c r="G86" s="300"/>
      <c r="H86" s="300"/>
      <c r="I86" s="300"/>
      <c r="J86" s="300"/>
    </row>
    <row r="87" spans="1:10" x14ac:dyDescent="0.2">
      <c r="A87" s="300"/>
      <c r="B87" s="300"/>
      <c r="C87" s="300"/>
      <c r="D87" s="300"/>
      <c r="E87" s="300"/>
      <c r="F87" s="300"/>
      <c r="G87" s="300"/>
      <c r="H87" s="300"/>
      <c r="I87" s="300"/>
      <c r="J87" s="300"/>
    </row>
    <row r="88" spans="1:10" x14ac:dyDescent="0.2">
      <c r="A88" s="300"/>
      <c r="B88" s="300"/>
      <c r="C88" s="300"/>
      <c r="D88" s="300"/>
      <c r="E88" s="300"/>
      <c r="F88" s="300"/>
      <c r="G88" s="300"/>
      <c r="H88" s="300"/>
      <c r="I88" s="300"/>
      <c r="J88" s="300"/>
    </row>
    <row r="89" spans="1:10" x14ac:dyDescent="0.2">
      <c r="A89" s="300"/>
      <c r="B89" s="300"/>
      <c r="C89" s="300"/>
      <c r="D89" s="300"/>
      <c r="E89" s="300"/>
      <c r="F89" s="300"/>
      <c r="G89" s="300"/>
      <c r="H89" s="300"/>
      <c r="I89" s="300"/>
      <c r="J89" s="300"/>
    </row>
    <row r="90" spans="1:10" x14ac:dyDescent="0.2">
      <c r="A90" s="300"/>
      <c r="B90" s="300"/>
      <c r="C90" s="300"/>
      <c r="D90" s="300"/>
      <c r="E90" s="300"/>
      <c r="F90" s="300"/>
      <c r="G90" s="300"/>
      <c r="H90" s="300"/>
      <c r="I90" s="300"/>
      <c r="J90" s="300"/>
    </row>
    <row r="91" spans="1:10" x14ac:dyDescent="0.2">
      <c r="A91" s="300"/>
      <c r="B91" s="300"/>
      <c r="C91" s="300"/>
      <c r="D91" s="300"/>
      <c r="E91" s="300"/>
      <c r="F91" s="300"/>
      <c r="G91" s="300"/>
      <c r="H91" s="300"/>
      <c r="I91" s="300"/>
      <c r="J91" s="300"/>
    </row>
    <row r="92" spans="1:10" x14ac:dyDescent="0.2">
      <c r="A92" s="300"/>
      <c r="B92" s="300"/>
      <c r="C92" s="300"/>
      <c r="D92" s="300"/>
      <c r="E92" s="300"/>
      <c r="F92" s="300"/>
      <c r="G92" s="300"/>
      <c r="H92" s="300"/>
      <c r="I92" s="300"/>
      <c r="J92" s="300"/>
    </row>
    <row r="93" spans="1:10" x14ac:dyDescent="0.2">
      <c r="A93" s="300"/>
      <c r="B93" s="300"/>
      <c r="C93" s="300"/>
      <c r="D93" s="300"/>
      <c r="E93" s="300"/>
      <c r="F93" s="300"/>
      <c r="G93" s="300"/>
      <c r="H93" s="300"/>
      <c r="I93" s="300"/>
      <c r="J93" s="300"/>
    </row>
    <row r="94" spans="1:10" x14ac:dyDescent="0.2">
      <c r="A94" s="300"/>
      <c r="B94" s="300"/>
      <c r="C94" s="300"/>
      <c r="D94" s="300"/>
      <c r="E94" s="300"/>
      <c r="F94" s="300"/>
      <c r="G94" s="300"/>
      <c r="H94" s="300"/>
      <c r="I94" s="300"/>
      <c r="J94" s="300"/>
    </row>
    <row r="95" spans="1:10" x14ac:dyDescent="0.2">
      <c r="A95" s="300"/>
      <c r="B95" s="300"/>
      <c r="C95" s="300"/>
      <c r="D95" s="300"/>
      <c r="E95" s="300"/>
      <c r="F95" s="300"/>
      <c r="G95" s="300"/>
      <c r="H95" s="300"/>
      <c r="I95" s="300"/>
      <c r="J95" s="300"/>
    </row>
    <row r="96" spans="1:10" x14ac:dyDescent="0.2">
      <c r="A96" s="300"/>
      <c r="B96" s="300"/>
      <c r="C96" s="300"/>
      <c r="D96" s="300"/>
      <c r="E96" s="300"/>
      <c r="F96" s="300"/>
      <c r="G96" s="300"/>
      <c r="H96" s="300"/>
      <c r="I96" s="300"/>
      <c r="J96" s="300"/>
    </row>
    <row r="97" spans="1:10" x14ac:dyDescent="0.2">
      <c r="A97" s="300"/>
      <c r="B97" s="300"/>
      <c r="C97" s="300"/>
      <c r="D97" s="300"/>
      <c r="E97" s="300"/>
      <c r="F97" s="300"/>
      <c r="G97" s="300"/>
      <c r="H97" s="300"/>
      <c r="I97" s="300"/>
      <c r="J97" s="300"/>
    </row>
    <row r="98" spans="1:10" x14ac:dyDescent="0.2">
      <c r="A98" s="300"/>
      <c r="B98" s="300"/>
      <c r="C98" s="300"/>
      <c r="D98" s="300"/>
      <c r="E98" s="300"/>
      <c r="F98" s="300"/>
      <c r="G98" s="300"/>
      <c r="H98" s="300"/>
      <c r="I98" s="300"/>
      <c r="J98" s="300"/>
    </row>
    <row r="99" spans="1:10" x14ac:dyDescent="0.2">
      <c r="A99" s="300"/>
      <c r="B99" s="300"/>
      <c r="C99" s="300"/>
      <c r="D99" s="300"/>
      <c r="E99" s="300"/>
      <c r="F99" s="300"/>
      <c r="G99" s="300"/>
      <c r="H99" s="300"/>
      <c r="I99" s="300"/>
      <c r="J99" s="300"/>
    </row>
    <row r="100" spans="1:10" x14ac:dyDescent="0.2">
      <c r="A100" s="300"/>
      <c r="B100" s="300"/>
      <c r="C100" s="300"/>
      <c r="D100" s="300"/>
      <c r="E100" s="300"/>
      <c r="F100" s="300"/>
      <c r="G100" s="300"/>
      <c r="H100" s="300"/>
      <c r="I100" s="300"/>
      <c r="J100" s="300"/>
    </row>
    <row r="101" spans="1:10" x14ac:dyDescent="0.2">
      <c r="A101" s="300"/>
      <c r="B101" s="300"/>
      <c r="C101" s="300"/>
      <c r="D101" s="300"/>
      <c r="E101" s="300"/>
      <c r="F101" s="300"/>
      <c r="G101" s="300"/>
      <c r="H101" s="300"/>
      <c r="I101" s="300"/>
      <c r="J101" s="300"/>
    </row>
    <row r="102" spans="1:10" x14ac:dyDescent="0.2">
      <c r="A102" s="300"/>
      <c r="B102" s="300"/>
      <c r="C102" s="300"/>
      <c r="D102" s="300"/>
      <c r="E102" s="300"/>
      <c r="F102" s="300"/>
      <c r="G102" s="300"/>
      <c r="H102" s="300"/>
      <c r="I102" s="300"/>
      <c r="J102" s="300"/>
    </row>
    <row r="103" spans="1:10" x14ac:dyDescent="0.2">
      <c r="A103" s="300"/>
      <c r="B103" s="300"/>
      <c r="C103" s="300"/>
      <c r="D103" s="300"/>
      <c r="E103" s="300"/>
      <c r="F103" s="300"/>
      <c r="G103" s="300"/>
      <c r="H103" s="300"/>
      <c r="I103" s="300"/>
      <c r="J103" s="300"/>
    </row>
    <row r="104" spans="1:10" x14ac:dyDescent="0.2">
      <c r="A104" s="300"/>
      <c r="B104" s="300"/>
      <c r="C104" s="300"/>
      <c r="D104" s="300"/>
      <c r="E104" s="300"/>
      <c r="F104" s="300"/>
      <c r="G104" s="300"/>
      <c r="H104" s="300"/>
      <c r="I104" s="300"/>
      <c r="J104" s="300"/>
    </row>
    <row r="105" spans="1:10" x14ac:dyDescent="0.2">
      <c r="A105" s="300"/>
      <c r="B105" s="300"/>
      <c r="C105" s="300"/>
      <c r="D105" s="300"/>
      <c r="E105" s="300"/>
      <c r="F105" s="300"/>
      <c r="G105" s="300"/>
      <c r="H105" s="300"/>
      <c r="I105" s="300"/>
      <c r="J105" s="300"/>
    </row>
    <row r="106" spans="1:10" x14ac:dyDescent="0.2">
      <c r="A106" s="300"/>
      <c r="B106" s="300"/>
      <c r="C106" s="300"/>
      <c r="D106" s="300"/>
      <c r="E106" s="300"/>
      <c r="F106" s="300"/>
      <c r="G106" s="300"/>
      <c r="H106" s="300"/>
      <c r="I106" s="300"/>
      <c r="J106" s="300"/>
    </row>
    <row r="107" spans="1:10" x14ac:dyDescent="0.2">
      <c r="A107" s="300"/>
      <c r="B107" s="300"/>
      <c r="C107" s="300"/>
      <c r="D107" s="300"/>
      <c r="E107" s="300"/>
      <c r="F107" s="300"/>
      <c r="G107" s="300"/>
      <c r="H107" s="300"/>
      <c r="I107" s="300"/>
      <c r="J107" s="300"/>
    </row>
    <row r="108" spans="1:10" x14ac:dyDescent="0.2">
      <c r="A108" s="300"/>
      <c r="B108" s="300"/>
      <c r="C108" s="300"/>
      <c r="D108" s="300"/>
      <c r="E108" s="300"/>
      <c r="F108" s="300"/>
      <c r="G108" s="300"/>
      <c r="H108" s="300"/>
      <c r="I108" s="300"/>
      <c r="J108" s="300"/>
    </row>
    <row r="109" spans="1:10" x14ac:dyDescent="0.2">
      <c r="A109" s="300"/>
      <c r="B109" s="300"/>
      <c r="C109" s="300"/>
      <c r="D109" s="300"/>
      <c r="E109" s="300"/>
      <c r="F109" s="300"/>
      <c r="G109" s="300"/>
      <c r="H109" s="300"/>
      <c r="I109" s="300"/>
      <c r="J109" s="300"/>
    </row>
    <row r="110" spans="1:10" x14ac:dyDescent="0.2">
      <c r="A110" s="300"/>
      <c r="B110" s="300"/>
      <c r="C110" s="300"/>
      <c r="D110" s="300"/>
      <c r="E110" s="300"/>
      <c r="F110" s="300"/>
      <c r="G110" s="300"/>
      <c r="H110" s="300"/>
      <c r="I110" s="300"/>
      <c r="J110" s="300"/>
    </row>
    <row r="111" spans="1:10" x14ac:dyDescent="0.2">
      <c r="A111" s="300"/>
      <c r="B111" s="300"/>
      <c r="C111" s="300"/>
      <c r="D111" s="300"/>
      <c r="E111" s="300"/>
      <c r="F111" s="300"/>
      <c r="G111" s="300"/>
      <c r="H111" s="300"/>
      <c r="I111" s="300"/>
      <c r="J111" s="300"/>
    </row>
    <row r="112" spans="1:10" x14ac:dyDescent="0.2">
      <c r="A112" s="300"/>
      <c r="B112" s="300"/>
      <c r="C112" s="300"/>
      <c r="D112" s="300"/>
      <c r="E112" s="300"/>
      <c r="F112" s="300"/>
      <c r="G112" s="300"/>
      <c r="H112" s="300"/>
      <c r="I112" s="300"/>
      <c r="J112" s="300"/>
    </row>
    <row r="113" spans="1:10" x14ac:dyDescent="0.2">
      <c r="A113" s="300"/>
      <c r="B113" s="300"/>
      <c r="C113" s="300"/>
      <c r="D113" s="300"/>
      <c r="E113" s="300"/>
      <c r="F113" s="300"/>
      <c r="G113" s="300"/>
      <c r="H113" s="300"/>
      <c r="I113" s="300"/>
      <c r="J113" s="300"/>
    </row>
    <row r="114" spans="1:10" x14ac:dyDescent="0.2">
      <c r="A114" s="300"/>
      <c r="B114" s="300"/>
      <c r="C114" s="300"/>
      <c r="D114" s="300"/>
      <c r="E114" s="300"/>
      <c r="F114" s="300"/>
      <c r="G114" s="300"/>
      <c r="H114" s="300"/>
      <c r="I114" s="300"/>
      <c r="J114" s="300"/>
    </row>
    <row r="115" spans="1:10" x14ac:dyDescent="0.2">
      <c r="A115" s="300"/>
      <c r="B115" s="300"/>
      <c r="C115" s="300"/>
      <c r="D115" s="300"/>
      <c r="E115" s="300"/>
      <c r="F115" s="300"/>
      <c r="G115" s="300"/>
      <c r="H115" s="300"/>
      <c r="I115" s="300"/>
      <c r="J115" s="300"/>
    </row>
    <row r="116" spans="1:10" x14ac:dyDescent="0.2">
      <c r="A116" s="300"/>
      <c r="B116" s="300"/>
      <c r="C116" s="300"/>
      <c r="D116" s="300"/>
      <c r="E116" s="300"/>
      <c r="F116" s="300"/>
      <c r="G116" s="300"/>
      <c r="H116" s="300"/>
      <c r="I116" s="300"/>
      <c r="J116" s="300"/>
    </row>
    <row r="117" spans="1:10" x14ac:dyDescent="0.2">
      <c r="A117" s="300"/>
      <c r="B117" s="300"/>
      <c r="C117" s="300"/>
      <c r="D117" s="300"/>
      <c r="E117" s="300"/>
      <c r="F117" s="300"/>
      <c r="G117" s="300"/>
      <c r="H117" s="300"/>
      <c r="I117" s="300"/>
      <c r="J117" s="300"/>
    </row>
    <row r="118" spans="1:10" x14ac:dyDescent="0.2">
      <c r="A118" s="300"/>
      <c r="B118" s="300"/>
      <c r="C118" s="300"/>
      <c r="D118" s="300"/>
      <c r="E118" s="300"/>
      <c r="F118" s="300"/>
      <c r="G118" s="300"/>
      <c r="H118" s="300"/>
      <c r="I118" s="300"/>
      <c r="J118" s="300"/>
    </row>
    <row r="119" spans="1:10" x14ac:dyDescent="0.2">
      <c r="A119" s="300"/>
      <c r="B119" s="300"/>
      <c r="C119" s="300"/>
      <c r="D119" s="300"/>
      <c r="E119" s="300"/>
      <c r="F119" s="300"/>
      <c r="G119" s="300"/>
      <c r="H119" s="300"/>
      <c r="I119" s="300"/>
      <c r="J119" s="300"/>
    </row>
    <row r="120" spans="1:10" x14ac:dyDescent="0.2">
      <c r="A120" s="300"/>
      <c r="B120" s="300"/>
      <c r="C120" s="300"/>
      <c r="D120" s="300"/>
      <c r="E120" s="300"/>
      <c r="F120" s="300"/>
      <c r="G120" s="300"/>
      <c r="H120" s="300"/>
      <c r="I120" s="300"/>
      <c r="J120" s="300"/>
    </row>
    <row r="121" spans="1:10" x14ac:dyDescent="0.2">
      <c r="A121" s="300"/>
      <c r="B121" s="300"/>
      <c r="C121" s="300"/>
      <c r="D121" s="300"/>
      <c r="E121" s="300"/>
      <c r="F121" s="300"/>
      <c r="G121" s="300"/>
      <c r="H121" s="300"/>
      <c r="I121" s="300"/>
      <c r="J121" s="300"/>
    </row>
    <row r="122" spans="1:10" x14ac:dyDescent="0.2">
      <c r="A122" s="300"/>
      <c r="B122" s="300"/>
      <c r="C122" s="300"/>
      <c r="D122" s="300"/>
      <c r="E122" s="300"/>
      <c r="F122" s="300"/>
      <c r="G122" s="300"/>
      <c r="H122" s="300"/>
      <c r="I122" s="300"/>
      <c r="J122" s="300"/>
    </row>
    <row r="123" spans="1:10" x14ac:dyDescent="0.2">
      <c r="A123" s="300"/>
      <c r="B123" s="300"/>
      <c r="C123" s="300"/>
      <c r="D123" s="300"/>
      <c r="E123" s="300"/>
      <c r="F123" s="300"/>
      <c r="G123" s="300"/>
      <c r="H123" s="300"/>
      <c r="I123" s="300"/>
      <c r="J123" s="300"/>
    </row>
    <row r="124" spans="1:10" x14ac:dyDescent="0.2">
      <c r="A124" s="300"/>
      <c r="B124" s="300"/>
      <c r="C124" s="300"/>
      <c r="D124" s="300"/>
      <c r="E124" s="300"/>
      <c r="F124" s="300"/>
      <c r="G124" s="300"/>
      <c r="H124" s="300"/>
      <c r="I124" s="300"/>
      <c r="J124" s="300"/>
    </row>
    <row r="125" spans="1:10" x14ac:dyDescent="0.2">
      <c r="A125" s="300"/>
      <c r="B125" s="300"/>
      <c r="C125" s="300"/>
      <c r="D125" s="300"/>
      <c r="E125" s="300"/>
      <c r="F125" s="300"/>
      <c r="G125" s="300"/>
      <c r="H125" s="300"/>
      <c r="I125" s="300"/>
      <c r="J125" s="300"/>
    </row>
    <row r="126" spans="1:10" x14ac:dyDescent="0.2">
      <c r="A126" s="300"/>
      <c r="B126" s="300"/>
      <c r="C126" s="300"/>
      <c r="D126" s="300"/>
      <c r="E126" s="300"/>
      <c r="F126" s="300"/>
      <c r="G126" s="300"/>
      <c r="H126" s="300"/>
      <c r="I126" s="300"/>
      <c r="J126" s="300"/>
    </row>
    <row r="127" spans="1:10" x14ac:dyDescent="0.2">
      <c r="A127" s="300"/>
      <c r="B127" s="300"/>
      <c r="C127" s="300"/>
      <c r="D127" s="300"/>
      <c r="E127" s="300"/>
      <c r="F127" s="300"/>
      <c r="G127" s="300"/>
      <c r="H127" s="300"/>
      <c r="I127" s="300"/>
      <c r="J127" s="300"/>
    </row>
    <row r="128" spans="1:10" x14ac:dyDescent="0.2">
      <c r="A128" s="300"/>
      <c r="B128" s="300"/>
      <c r="C128" s="300"/>
      <c r="D128" s="300"/>
      <c r="E128" s="300"/>
      <c r="F128" s="300"/>
      <c r="G128" s="300"/>
      <c r="H128" s="300"/>
      <c r="I128" s="300"/>
      <c r="J128" s="300"/>
    </row>
    <row r="129" spans="1:10" x14ac:dyDescent="0.2">
      <c r="A129" s="300"/>
      <c r="B129" s="300"/>
      <c r="C129" s="300"/>
      <c r="D129" s="300"/>
      <c r="E129" s="300"/>
      <c r="F129" s="300"/>
      <c r="G129" s="300"/>
      <c r="H129" s="300"/>
      <c r="I129" s="300"/>
      <c r="J129" s="300"/>
    </row>
    <row r="130" spans="1:10" x14ac:dyDescent="0.2">
      <c r="A130" s="300"/>
      <c r="B130" s="300"/>
      <c r="C130" s="300"/>
      <c r="D130" s="300"/>
      <c r="E130" s="300"/>
      <c r="F130" s="300"/>
      <c r="G130" s="300"/>
      <c r="H130" s="300"/>
      <c r="I130" s="300"/>
      <c r="J130" s="300"/>
    </row>
    <row r="131" spans="1:10" x14ac:dyDescent="0.2">
      <c r="A131" s="300"/>
      <c r="B131" s="300"/>
      <c r="C131" s="300"/>
      <c r="D131" s="300"/>
      <c r="E131" s="300"/>
      <c r="F131" s="300"/>
      <c r="G131" s="300"/>
      <c r="H131" s="300"/>
      <c r="I131" s="300"/>
      <c r="J131" s="300"/>
    </row>
    <row r="132" spans="1:10" x14ac:dyDescent="0.2">
      <c r="A132" s="300"/>
      <c r="B132" s="300"/>
      <c r="C132" s="300"/>
      <c r="D132" s="300"/>
      <c r="E132" s="300"/>
      <c r="F132" s="300"/>
      <c r="G132" s="300"/>
      <c r="H132" s="300"/>
      <c r="I132" s="300"/>
      <c r="J132" s="300"/>
    </row>
    <row r="133" spans="1:10" x14ac:dyDescent="0.2">
      <c r="A133" s="300"/>
      <c r="B133" s="300"/>
      <c r="C133" s="300"/>
      <c r="D133" s="300"/>
      <c r="E133" s="300"/>
      <c r="F133" s="300"/>
      <c r="G133" s="300"/>
      <c r="H133" s="300"/>
      <c r="I133" s="300"/>
      <c r="J133" s="300"/>
    </row>
    <row r="134" spans="1:10" x14ac:dyDescent="0.2">
      <c r="A134" s="300"/>
      <c r="B134" s="300"/>
      <c r="C134" s="300"/>
      <c r="D134" s="300"/>
      <c r="E134" s="300"/>
      <c r="F134" s="300"/>
      <c r="G134" s="300"/>
      <c r="H134" s="300"/>
      <c r="I134" s="300"/>
      <c r="J134" s="300"/>
    </row>
    <row r="135" spans="1:10" x14ac:dyDescent="0.2">
      <c r="A135" s="300"/>
      <c r="B135" s="300"/>
      <c r="C135" s="300"/>
      <c r="D135" s="300"/>
      <c r="E135" s="300"/>
      <c r="F135" s="300"/>
      <c r="G135" s="300"/>
      <c r="H135" s="300"/>
      <c r="I135" s="300"/>
      <c r="J135" s="300"/>
    </row>
    <row r="136" spans="1:10" x14ac:dyDescent="0.2">
      <c r="A136" s="300"/>
      <c r="B136" s="300"/>
      <c r="C136" s="300"/>
      <c r="D136" s="300"/>
      <c r="E136" s="300"/>
      <c r="F136" s="300"/>
      <c r="G136" s="300"/>
      <c r="H136" s="300"/>
      <c r="I136" s="300"/>
      <c r="J136" s="300"/>
    </row>
    <row r="137" spans="1:10" x14ac:dyDescent="0.2">
      <c r="A137" s="300"/>
      <c r="B137" s="300"/>
      <c r="C137" s="300"/>
      <c r="D137" s="300"/>
      <c r="E137" s="300"/>
      <c r="F137" s="300"/>
      <c r="G137" s="300"/>
      <c r="H137" s="300"/>
      <c r="I137" s="300"/>
      <c r="J137" s="300"/>
    </row>
    <row r="138" spans="1:10" x14ac:dyDescent="0.2">
      <c r="A138" s="300"/>
      <c r="B138" s="300"/>
      <c r="C138" s="300"/>
      <c r="D138" s="300"/>
      <c r="E138" s="300"/>
      <c r="F138" s="300"/>
      <c r="G138" s="300"/>
      <c r="H138" s="300"/>
      <c r="I138" s="300"/>
      <c r="J138" s="300"/>
    </row>
    <row r="139" spans="1:10" x14ac:dyDescent="0.2">
      <c r="A139" s="300"/>
      <c r="B139" s="300"/>
      <c r="C139" s="300"/>
      <c r="D139" s="300"/>
      <c r="E139" s="300"/>
      <c r="F139" s="300"/>
      <c r="G139" s="300"/>
      <c r="H139" s="300"/>
      <c r="I139" s="300"/>
      <c r="J139" s="300"/>
    </row>
    <row r="140" spans="1:10" x14ac:dyDescent="0.2">
      <c r="A140" s="300"/>
      <c r="B140" s="300"/>
      <c r="C140" s="300"/>
      <c r="D140" s="300"/>
      <c r="E140" s="300"/>
      <c r="F140" s="300"/>
      <c r="G140" s="300"/>
      <c r="H140" s="300"/>
      <c r="I140" s="300"/>
      <c r="J140" s="300"/>
    </row>
    <row r="141" spans="1:10" x14ac:dyDescent="0.2">
      <c r="A141" s="300"/>
      <c r="B141" s="300"/>
      <c r="C141" s="300"/>
      <c r="D141" s="300"/>
      <c r="E141" s="300"/>
      <c r="F141" s="300"/>
      <c r="G141" s="300"/>
      <c r="H141" s="300"/>
      <c r="I141" s="300"/>
      <c r="J141" s="300"/>
    </row>
    <row r="142" spans="1:10" x14ac:dyDescent="0.2">
      <c r="A142" s="300"/>
      <c r="B142" s="300"/>
      <c r="C142" s="300"/>
      <c r="D142" s="300"/>
      <c r="E142" s="300"/>
      <c r="F142" s="300"/>
      <c r="G142" s="300"/>
      <c r="H142" s="300"/>
      <c r="I142" s="300"/>
      <c r="J142" s="300"/>
    </row>
    <row r="143" spans="1:10" x14ac:dyDescent="0.2">
      <c r="A143" s="300"/>
      <c r="B143" s="300"/>
      <c r="C143" s="300"/>
      <c r="D143" s="300"/>
      <c r="E143" s="300"/>
      <c r="F143" s="300"/>
      <c r="G143" s="300"/>
      <c r="H143" s="300"/>
      <c r="I143" s="300"/>
      <c r="J143" s="300"/>
    </row>
    <row r="144" spans="1:10" x14ac:dyDescent="0.2">
      <c r="A144" s="300"/>
      <c r="B144" s="300"/>
      <c r="C144" s="300"/>
      <c r="D144" s="300"/>
      <c r="E144" s="300"/>
      <c r="F144" s="300"/>
      <c r="G144" s="300"/>
      <c r="H144" s="300"/>
      <c r="I144" s="300"/>
      <c r="J144" s="300"/>
    </row>
    <row r="145" spans="1:10" x14ac:dyDescent="0.2">
      <c r="A145" s="300"/>
      <c r="B145" s="300"/>
      <c r="C145" s="300"/>
      <c r="D145" s="300"/>
      <c r="E145" s="300"/>
      <c r="F145" s="300"/>
      <c r="G145" s="300"/>
      <c r="H145" s="300"/>
      <c r="I145" s="300"/>
      <c r="J145" s="300"/>
    </row>
    <row r="146" spans="1:10" x14ac:dyDescent="0.2">
      <c r="A146" s="300"/>
      <c r="B146" s="300"/>
      <c r="C146" s="300"/>
      <c r="D146" s="300"/>
      <c r="E146" s="300"/>
      <c r="F146" s="300"/>
      <c r="G146" s="300"/>
      <c r="H146" s="300"/>
      <c r="I146" s="300"/>
      <c r="J146" s="300"/>
    </row>
    <row r="147" spans="1:10" x14ac:dyDescent="0.2">
      <c r="A147" s="300"/>
      <c r="B147" s="300"/>
      <c r="C147" s="300"/>
      <c r="D147" s="300"/>
      <c r="E147" s="300"/>
      <c r="F147" s="300"/>
      <c r="G147" s="300"/>
      <c r="H147" s="300"/>
      <c r="I147" s="300"/>
      <c r="J147" s="300"/>
    </row>
    <row r="148" spans="1:10" x14ac:dyDescent="0.2">
      <c r="A148" s="300"/>
      <c r="B148" s="300"/>
      <c r="C148" s="300"/>
      <c r="D148" s="300"/>
      <c r="E148" s="300"/>
      <c r="F148" s="300"/>
      <c r="G148" s="300"/>
      <c r="H148" s="300"/>
      <c r="I148" s="300"/>
      <c r="J148" s="300"/>
    </row>
    <row r="149" spans="1:10" x14ac:dyDescent="0.2">
      <c r="A149" s="300"/>
      <c r="B149" s="300"/>
      <c r="C149" s="300"/>
      <c r="D149" s="300"/>
      <c r="E149" s="300"/>
      <c r="F149" s="300"/>
      <c r="G149" s="300"/>
      <c r="H149" s="300"/>
      <c r="I149" s="300"/>
      <c r="J149" s="300"/>
    </row>
    <row r="150" spans="1:10" x14ac:dyDescent="0.2">
      <c r="A150" s="300"/>
      <c r="B150" s="300"/>
      <c r="C150" s="300"/>
      <c r="D150" s="300"/>
      <c r="E150" s="300"/>
      <c r="F150" s="300"/>
      <c r="G150" s="300"/>
      <c r="H150" s="300"/>
      <c r="I150" s="300"/>
      <c r="J150" s="300"/>
    </row>
    <row r="151" spans="1:10" x14ac:dyDescent="0.2">
      <c r="A151" s="300"/>
      <c r="B151" s="300"/>
      <c r="C151" s="300"/>
      <c r="D151" s="300"/>
      <c r="E151" s="300"/>
      <c r="F151" s="300"/>
      <c r="G151" s="300"/>
      <c r="H151" s="300"/>
      <c r="I151" s="300"/>
      <c r="J151" s="300"/>
    </row>
    <row r="152" spans="1:10" x14ac:dyDescent="0.2">
      <c r="A152" s="300"/>
      <c r="B152" s="300"/>
      <c r="C152" s="300"/>
      <c r="D152" s="300"/>
      <c r="E152" s="300"/>
      <c r="F152" s="300"/>
      <c r="G152" s="300"/>
      <c r="H152" s="300"/>
      <c r="I152" s="300"/>
      <c r="J152" s="300"/>
    </row>
    <row r="153" spans="1:10" x14ac:dyDescent="0.2">
      <c r="A153" s="300"/>
      <c r="B153" s="300"/>
      <c r="C153" s="300"/>
      <c r="D153" s="300"/>
      <c r="E153" s="300"/>
      <c r="F153" s="300"/>
      <c r="G153" s="300"/>
      <c r="H153" s="300"/>
      <c r="I153" s="300"/>
      <c r="J153" s="300"/>
    </row>
    <row r="154" spans="1:10" x14ac:dyDescent="0.2">
      <c r="A154" s="300"/>
      <c r="B154" s="300"/>
      <c r="C154" s="300"/>
      <c r="D154" s="300"/>
      <c r="E154" s="300"/>
      <c r="F154" s="300"/>
      <c r="G154" s="300"/>
      <c r="H154" s="300"/>
      <c r="I154" s="300"/>
      <c r="J154" s="300"/>
    </row>
    <row r="155" spans="1:10" x14ac:dyDescent="0.2">
      <c r="A155" s="300"/>
      <c r="B155" s="300"/>
      <c r="C155" s="300"/>
      <c r="D155" s="300"/>
      <c r="E155" s="300"/>
      <c r="F155" s="300"/>
      <c r="G155" s="300"/>
      <c r="H155" s="300"/>
      <c r="I155" s="300"/>
      <c r="J155" s="300"/>
    </row>
    <row r="156" spans="1:10" x14ac:dyDescent="0.2">
      <c r="A156" s="300"/>
      <c r="B156" s="300"/>
      <c r="C156" s="300"/>
      <c r="D156" s="300"/>
      <c r="E156" s="300"/>
      <c r="F156" s="300"/>
      <c r="G156" s="300"/>
      <c r="H156" s="300"/>
      <c r="I156" s="300"/>
      <c r="J156" s="300"/>
    </row>
    <row r="157" spans="1:10" x14ac:dyDescent="0.2">
      <c r="A157" s="300"/>
      <c r="B157" s="300"/>
      <c r="C157" s="300"/>
      <c r="D157" s="300"/>
      <c r="E157" s="300"/>
      <c r="F157" s="300"/>
      <c r="G157" s="300"/>
      <c r="H157" s="300"/>
      <c r="I157" s="300"/>
      <c r="J157" s="300"/>
    </row>
    <row r="158" spans="1:10" x14ac:dyDescent="0.2">
      <c r="A158" s="300"/>
      <c r="B158" s="300"/>
      <c r="C158" s="300"/>
      <c r="D158" s="300"/>
      <c r="E158" s="300"/>
      <c r="F158" s="300"/>
      <c r="G158" s="300"/>
      <c r="H158" s="300"/>
      <c r="I158" s="300"/>
      <c r="J158" s="300"/>
    </row>
    <row r="159" spans="1:10" x14ac:dyDescent="0.2">
      <c r="A159" s="300"/>
      <c r="B159" s="300"/>
      <c r="C159" s="300"/>
      <c r="D159" s="300"/>
      <c r="E159" s="300"/>
      <c r="F159" s="300"/>
      <c r="G159" s="300"/>
      <c r="H159" s="300"/>
      <c r="I159" s="300"/>
      <c r="J159" s="300"/>
    </row>
    <row r="160" spans="1:10" x14ac:dyDescent="0.2">
      <c r="A160" s="300"/>
      <c r="B160" s="300"/>
      <c r="C160" s="300"/>
      <c r="D160" s="300"/>
      <c r="E160" s="300"/>
      <c r="F160" s="300"/>
      <c r="G160" s="300"/>
      <c r="H160" s="300"/>
      <c r="I160" s="300"/>
      <c r="J160" s="300"/>
    </row>
    <row r="161" spans="1:10" x14ac:dyDescent="0.2">
      <c r="A161" s="300"/>
      <c r="B161" s="300"/>
      <c r="C161" s="300"/>
      <c r="D161" s="300"/>
      <c r="E161" s="300"/>
      <c r="F161" s="300"/>
      <c r="G161" s="300"/>
      <c r="H161" s="300"/>
      <c r="I161" s="300"/>
      <c r="J161" s="300"/>
    </row>
    <row r="162" spans="1:10" x14ac:dyDescent="0.2">
      <c r="A162" s="300"/>
      <c r="B162" s="300"/>
      <c r="C162" s="300"/>
      <c r="D162" s="300"/>
      <c r="E162" s="300"/>
      <c r="F162" s="300"/>
      <c r="G162" s="300"/>
      <c r="H162" s="300"/>
      <c r="I162" s="300"/>
      <c r="J162" s="300"/>
    </row>
    <row r="163" spans="1:10" x14ac:dyDescent="0.2">
      <c r="A163" s="300"/>
      <c r="B163" s="300"/>
      <c r="C163" s="300"/>
      <c r="D163" s="300"/>
      <c r="E163" s="300"/>
      <c r="F163" s="300"/>
      <c r="G163" s="300"/>
      <c r="H163" s="300"/>
      <c r="I163" s="300"/>
      <c r="J163" s="300"/>
    </row>
    <row r="164" spans="1:10" x14ac:dyDescent="0.2">
      <c r="A164" s="300"/>
      <c r="B164" s="300"/>
      <c r="C164" s="300"/>
      <c r="D164" s="300"/>
      <c r="E164" s="300"/>
      <c r="F164" s="300"/>
      <c r="G164" s="300"/>
      <c r="H164" s="300"/>
      <c r="I164" s="300"/>
      <c r="J164" s="300"/>
    </row>
    <row r="165" spans="1:10" x14ac:dyDescent="0.2">
      <c r="A165" s="300"/>
      <c r="B165" s="300"/>
      <c r="C165" s="300"/>
      <c r="D165" s="300"/>
      <c r="E165" s="300"/>
      <c r="F165" s="300"/>
      <c r="G165" s="300"/>
      <c r="H165" s="300"/>
      <c r="I165" s="300"/>
      <c r="J165" s="300"/>
    </row>
    <row r="166" spans="1:10" x14ac:dyDescent="0.2">
      <c r="A166" s="300"/>
      <c r="B166" s="300"/>
      <c r="C166" s="300"/>
      <c r="D166" s="300"/>
      <c r="E166" s="300"/>
      <c r="F166" s="300"/>
      <c r="G166" s="300"/>
      <c r="H166" s="300"/>
      <c r="I166" s="300"/>
      <c r="J166" s="300"/>
    </row>
    <row r="167" spans="1:10" x14ac:dyDescent="0.2">
      <c r="A167" s="300"/>
      <c r="B167" s="300"/>
      <c r="C167" s="300"/>
      <c r="D167" s="300"/>
      <c r="E167" s="300"/>
      <c r="F167" s="300"/>
      <c r="G167" s="300"/>
      <c r="H167" s="300"/>
      <c r="I167" s="300"/>
      <c r="J167" s="300"/>
    </row>
    <row r="168" spans="1:10" x14ac:dyDescent="0.2">
      <c r="A168" s="300"/>
      <c r="B168" s="300"/>
      <c r="C168" s="300"/>
      <c r="D168" s="300"/>
      <c r="E168" s="300"/>
      <c r="F168" s="300"/>
      <c r="G168" s="300"/>
      <c r="H168" s="300"/>
      <c r="I168" s="300"/>
      <c r="J168" s="300"/>
    </row>
    <row r="169" spans="1:10" x14ac:dyDescent="0.2">
      <c r="A169" s="300"/>
      <c r="B169" s="300"/>
      <c r="C169" s="300"/>
      <c r="D169" s="300"/>
      <c r="E169" s="300"/>
      <c r="F169" s="300"/>
      <c r="G169" s="300"/>
      <c r="H169" s="300"/>
      <c r="I169" s="300"/>
      <c r="J169" s="300"/>
    </row>
    <row r="170" spans="1:10" x14ac:dyDescent="0.2">
      <c r="A170" s="300"/>
      <c r="B170" s="300"/>
      <c r="C170" s="300"/>
      <c r="D170" s="300"/>
      <c r="E170" s="300"/>
      <c r="F170" s="300"/>
      <c r="G170" s="300"/>
      <c r="H170" s="300"/>
      <c r="I170" s="300"/>
      <c r="J170" s="300"/>
    </row>
    <row r="171" spans="1:10" x14ac:dyDescent="0.2">
      <c r="A171" s="300"/>
      <c r="B171" s="300"/>
      <c r="C171" s="300"/>
      <c r="D171" s="300"/>
      <c r="E171" s="300"/>
      <c r="F171" s="300"/>
      <c r="G171" s="300"/>
      <c r="H171" s="300"/>
      <c r="I171" s="300"/>
      <c r="J171" s="300"/>
    </row>
    <row r="172" spans="1:10" x14ac:dyDescent="0.2">
      <c r="A172" s="300"/>
      <c r="B172" s="300"/>
      <c r="C172" s="300"/>
      <c r="D172" s="300"/>
      <c r="E172" s="300"/>
      <c r="F172" s="300"/>
      <c r="G172" s="300"/>
      <c r="H172" s="300"/>
      <c r="I172" s="300"/>
      <c r="J172" s="300"/>
    </row>
    <row r="173" spans="1:10" x14ac:dyDescent="0.2">
      <c r="A173" s="300"/>
      <c r="B173" s="300"/>
      <c r="C173" s="300"/>
      <c r="D173" s="300"/>
      <c r="E173" s="300"/>
      <c r="F173" s="300"/>
      <c r="G173" s="300"/>
      <c r="H173" s="300"/>
      <c r="I173" s="300"/>
      <c r="J173" s="300"/>
    </row>
    <row r="174" spans="1:10" x14ac:dyDescent="0.2">
      <c r="A174" s="300"/>
      <c r="B174" s="300"/>
      <c r="C174" s="300"/>
      <c r="D174" s="300"/>
      <c r="E174" s="300"/>
      <c r="F174" s="300"/>
      <c r="G174" s="300"/>
      <c r="H174" s="300"/>
      <c r="I174" s="300"/>
      <c r="J174" s="300"/>
    </row>
    <row r="175" spans="1:10" x14ac:dyDescent="0.2">
      <c r="A175" s="300"/>
      <c r="B175" s="300"/>
      <c r="C175" s="300"/>
      <c r="D175" s="300"/>
      <c r="E175" s="300"/>
      <c r="F175" s="300"/>
      <c r="G175" s="300"/>
      <c r="H175" s="300"/>
      <c r="I175" s="300"/>
      <c r="J175" s="300"/>
    </row>
    <row r="176" spans="1:10" x14ac:dyDescent="0.2">
      <c r="A176" s="300"/>
      <c r="B176" s="300"/>
      <c r="C176" s="300"/>
      <c r="D176" s="300"/>
      <c r="E176" s="300"/>
      <c r="F176" s="300"/>
      <c r="G176" s="300"/>
      <c r="H176" s="300"/>
      <c r="I176" s="300"/>
      <c r="J176" s="300"/>
    </row>
    <row r="177" spans="1:10" x14ac:dyDescent="0.2">
      <c r="A177" s="300"/>
      <c r="B177" s="300"/>
      <c r="C177" s="300"/>
      <c r="D177" s="300"/>
      <c r="E177" s="300"/>
      <c r="F177" s="300"/>
      <c r="G177" s="300"/>
      <c r="H177" s="300"/>
      <c r="I177" s="300"/>
      <c r="J177" s="300"/>
    </row>
    <row r="178" spans="1:10" x14ac:dyDescent="0.2">
      <c r="A178" s="300"/>
      <c r="B178" s="300"/>
      <c r="C178" s="300"/>
      <c r="D178" s="300"/>
      <c r="E178" s="300"/>
      <c r="F178" s="300"/>
      <c r="G178" s="300"/>
      <c r="H178" s="300"/>
      <c r="I178" s="300"/>
      <c r="J178" s="300"/>
    </row>
    <row r="179" spans="1:10" x14ac:dyDescent="0.2">
      <c r="A179" s="300"/>
      <c r="B179" s="300"/>
      <c r="C179" s="300"/>
      <c r="D179" s="300"/>
      <c r="E179" s="300"/>
      <c r="F179" s="300"/>
      <c r="G179" s="300"/>
      <c r="H179" s="300"/>
      <c r="I179" s="300"/>
      <c r="J179" s="300"/>
    </row>
    <row r="180" spans="1:10" x14ac:dyDescent="0.2">
      <c r="A180" s="300"/>
      <c r="B180" s="300"/>
      <c r="C180" s="300"/>
      <c r="D180" s="300"/>
      <c r="E180" s="300"/>
      <c r="F180" s="300"/>
      <c r="G180" s="300"/>
      <c r="H180" s="300"/>
      <c r="I180" s="300"/>
      <c r="J180" s="300"/>
    </row>
    <row r="181" spans="1:10" x14ac:dyDescent="0.2">
      <c r="A181" s="300"/>
      <c r="B181" s="300"/>
      <c r="C181" s="300"/>
      <c r="D181" s="300"/>
      <c r="E181" s="300"/>
      <c r="F181" s="300"/>
      <c r="G181" s="300"/>
      <c r="H181" s="300"/>
      <c r="I181" s="300"/>
      <c r="J181" s="300"/>
    </row>
    <row r="182" spans="1:10" x14ac:dyDescent="0.2">
      <c r="A182" s="300"/>
      <c r="B182" s="300"/>
      <c r="C182" s="300"/>
      <c r="D182" s="300"/>
      <c r="E182" s="300"/>
      <c r="F182" s="300"/>
      <c r="G182" s="300"/>
      <c r="H182" s="300"/>
      <c r="I182" s="300"/>
      <c r="J182" s="300"/>
    </row>
    <row r="183" spans="1:10" x14ac:dyDescent="0.2">
      <c r="A183" s="300"/>
      <c r="B183" s="300"/>
      <c r="C183" s="300"/>
      <c r="D183" s="300"/>
      <c r="E183" s="300"/>
      <c r="F183" s="300"/>
      <c r="G183" s="300"/>
      <c r="H183" s="300"/>
      <c r="I183" s="300"/>
      <c r="J183" s="300"/>
    </row>
    <row r="184" spans="1:10" x14ac:dyDescent="0.2">
      <c r="A184" s="300"/>
      <c r="B184" s="300"/>
      <c r="C184" s="300"/>
      <c r="D184" s="300"/>
      <c r="E184" s="300"/>
      <c r="F184" s="300"/>
      <c r="G184" s="300"/>
      <c r="H184" s="300"/>
      <c r="I184" s="300"/>
      <c r="J184" s="300"/>
    </row>
    <row r="185" spans="1:10" x14ac:dyDescent="0.2">
      <c r="A185" s="300"/>
      <c r="B185" s="300"/>
      <c r="C185" s="300"/>
      <c r="D185" s="300"/>
      <c r="E185" s="300"/>
      <c r="F185" s="300"/>
      <c r="G185" s="300"/>
      <c r="H185" s="300"/>
      <c r="I185" s="300"/>
      <c r="J185" s="300"/>
    </row>
    <row r="186" spans="1:10" x14ac:dyDescent="0.2">
      <c r="A186" s="300"/>
      <c r="B186" s="300"/>
      <c r="C186" s="300"/>
      <c r="D186" s="300"/>
      <c r="E186" s="300"/>
      <c r="F186" s="300"/>
      <c r="G186" s="300"/>
      <c r="H186" s="300"/>
      <c r="I186" s="300"/>
      <c r="J186" s="300"/>
    </row>
    <row r="187" spans="1:10" x14ac:dyDescent="0.2">
      <c r="A187" s="300"/>
      <c r="B187" s="300"/>
      <c r="C187" s="300"/>
      <c r="D187" s="300"/>
      <c r="E187" s="300"/>
      <c r="F187" s="300"/>
      <c r="G187" s="300"/>
      <c r="H187" s="300"/>
      <c r="I187" s="300"/>
      <c r="J187" s="300"/>
    </row>
    <row r="188" spans="1:10" x14ac:dyDescent="0.2">
      <c r="A188" s="300"/>
      <c r="B188" s="300"/>
      <c r="C188" s="300"/>
      <c r="D188" s="300"/>
      <c r="E188" s="300"/>
      <c r="F188" s="300"/>
      <c r="G188" s="300"/>
      <c r="H188" s="300"/>
      <c r="I188" s="300"/>
      <c r="J188" s="300"/>
    </row>
    <row r="189" spans="1:10" x14ac:dyDescent="0.2">
      <c r="A189" s="300"/>
      <c r="B189" s="300"/>
      <c r="C189" s="300"/>
      <c r="D189" s="300"/>
      <c r="E189" s="300"/>
      <c r="F189" s="300"/>
      <c r="G189" s="300"/>
      <c r="H189" s="300"/>
      <c r="I189" s="300"/>
      <c r="J189" s="300"/>
    </row>
    <row r="190" spans="1:10" x14ac:dyDescent="0.2">
      <c r="A190" s="300"/>
      <c r="B190" s="300"/>
      <c r="C190" s="300"/>
      <c r="D190" s="300"/>
      <c r="E190" s="300"/>
      <c r="F190" s="300"/>
      <c r="G190" s="300"/>
      <c r="H190" s="300"/>
      <c r="I190" s="300"/>
      <c r="J190" s="300"/>
    </row>
    <row r="191" spans="1:10" x14ac:dyDescent="0.2">
      <c r="A191" s="300"/>
      <c r="B191" s="300"/>
      <c r="C191" s="300"/>
      <c r="D191" s="300"/>
      <c r="E191" s="300"/>
      <c r="F191" s="300"/>
      <c r="G191" s="300"/>
      <c r="H191" s="300"/>
      <c r="I191" s="300"/>
      <c r="J191" s="300"/>
    </row>
    <row r="192" spans="1:10" x14ac:dyDescent="0.2">
      <c r="A192" s="300"/>
      <c r="B192" s="300"/>
      <c r="C192" s="300"/>
      <c r="D192" s="300"/>
      <c r="E192" s="300"/>
      <c r="F192" s="300"/>
      <c r="G192" s="300"/>
      <c r="H192" s="300"/>
      <c r="I192" s="300"/>
      <c r="J192" s="300"/>
    </row>
    <row r="193" spans="1:10" x14ac:dyDescent="0.2">
      <c r="A193" s="300"/>
      <c r="B193" s="300"/>
      <c r="C193" s="300"/>
      <c r="D193" s="300"/>
      <c r="E193" s="300"/>
      <c r="F193" s="300"/>
      <c r="G193" s="300"/>
      <c r="H193" s="300"/>
      <c r="I193" s="300"/>
      <c r="J193" s="300"/>
    </row>
    <row r="194" spans="1:10" x14ac:dyDescent="0.2">
      <c r="A194" s="300"/>
      <c r="B194" s="300"/>
      <c r="C194" s="300"/>
      <c r="D194" s="300"/>
      <c r="E194" s="300"/>
      <c r="F194" s="300"/>
      <c r="G194" s="300"/>
      <c r="H194" s="300"/>
      <c r="I194" s="300"/>
      <c r="J194" s="300"/>
    </row>
    <row r="195" spans="1:10" x14ac:dyDescent="0.2">
      <c r="A195" s="300"/>
      <c r="B195" s="300"/>
      <c r="C195" s="300"/>
      <c r="D195" s="300"/>
      <c r="E195" s="300"/>
      <c r="F195" s="300"/>
      <c r="G195" s="300"/>
      <c r="H195" s="300"/>
      <c r="I195" s="300"/>
      <c r="J195" s="300"/>
    </row>
    <row r="196" spans="1:10" x14ac:dyDescent="0.2">
      <c r="A196" s="300"/>
      <c r="B196" s="300"/>
      <c r="C196" s="300"/>
      <c r="D196" s="300"/>
      <c r="E196" s="300"/>
      <c r="F196" s="300"/>
      <c r="G196" s="300"/>
      <c r="H196" s="300"/>
      <c r="I196" s="300"/>
      <c r="J196" s="300"/>
    </row>
    <row r="197" spans="1:10" x14ac:dyDescent="0.2">
      <c r="A197" s="300"/>
      <c r="B197" s="300"/>
      <c r="C197" s="300"/>
      <c r="D197" s="300"/>
      <c r="E197" s="300"/>
      <c r="F197" s="300"/>
      <c r="G197" s="300"/>
      <c r="H197" s="300"/>
      <c r="I197" s="300"/>
      <c r="J197" s="300"/>
    </row>
    <row r="198" spans="1:10" x14ac:dyDescent="0.2">
      <c r="A198" s="300"/>
      <c r="B198" s="300"/>
      <c r="C198" s="300"/>
      <c r="D198" s="300"/>
      <c r="E198" s="300"/>
      <c r="F198" s="300"/>
      <c r="G198" s="300"/>
      <c r="H198" s="300"/>
      <c r="I198" s="300"/>
      <c r="J198" s="300"/>
    </row>
    <row r="199" spans="1:10" x14ac:dyDescent="0.2">
      <c r="A199" s="300"/>
      <c r="B199" s="300"/>
      <c r="C199" s="300"/>
      <c r="D199" s="300"/>
      <c r="E199" s="300"/>
      <c r="F199" s="300"/>
      <c r="G199" s="300"/>
      <c r="H199" s="300"/>
      <c r="I199" s="300"/>
      <c r="J199" s="300"/>
    </row>
    <row r="200" spans="1:10" x14ac:dyDescent="0.2">
      <c r="A200" s="300"/>
      <c r="B200" s="300"/>
      <c r="C200" s="300"/>
      <c r="D200" s="300"/>
      <c r="E200" s="300"/>
      <c r="F200" s="300"/>
      <c r="G200" s="300"/>
      <c r="H200" s="300"/>
      <c r="I200" s="300"/>
      <c r="J200" s="300"/>
    </row>
    <row r="201" spans="1:10" x14ac:dyDescent="0.2">
      <c r="A201" s="300"/>
      <c r="B201" s="300"/>
      <c r="C201" s="300"/>
      <c r="D201" s="300"/>
      <c r="E201" s="300"/>
      <c r="F201" s="300"/>
      <c r="G201" s="300"/>
      <c r="H201" s="300"/>
      <c r="I201" s="300"/>
      <c r="J201" s="300"/>
    </row>
    <row r="202" spans="1:10" x14ac:dyDescent="0.2">
      <c r="A202" s="300"/>
      <c r="B202" s="300"/>
      <c r="C202" s="300"/>
      <c r="D202" s="300"/>
      <c r="E202" s="300"/>
      <c r="F202" s="300"/>
      <c r="G202" s="300"/>
      <c r="H202" s="300"/>
      <c r="I202" s="300"/>
      <c r="J202" s="300"/>
    </row>
    <row r="203" spans="1:10" x14ac:dyDescent="0.2">
      <c r="A203" s="300"/>
      <c r="B203" s="300"/>
      <c r="C203" s="300"/>
      <c r="D203" s="300"/>
      <c r="E203" s="300"/>
      <c r="F203" s="300"/>
      <c r="G203" s="300"/>
      <c r="H203" s="300"/>
      <c r="I203" s="300"/>
      <c r="J203" s="300"/>
    </row>
    <row r="204" spans="1:10" x14ac:dyDescent="0.2">
      <c r="A204" s="300"/>
      <c r="B204" s="300"/>
      <c r="C204" s="300"/>
      <c r="D204" s="300"/>
      <c r="E204" s="300"/>
      <c r="F204" s="300"/>
      <c r="G204" s="300"/>
      <c r="H204" s="300"/>
      <c r="I204" s="300"/>
      <c r="J204" s="300"/>
    </row>
    <row r="205" spans="1:10" x14ac:dyDescent="0.2">
      <c r="A205" s="300"/>
      <c r="B205" s="300"/>
      <c r="C205" s="300"/>
      <c r="D205" s="300"/>
      <c r="E205" s="300"/>
      <c r="F205" s="300"/>
      <c r="G205" s="300"/>
      <c r="H205" s="300"/>
      <c r="I205" s="300"/>
      <c r="J205" s="300"/>
    </row>
    <row r="206" spans="1:10" x14ac:dyDescent="0.2">
      <c r="A206" s="300"/>
      <c r="B206" s="300"/>
      <c r="C206" s="300"/>
      <c r="D206" s="300"/>
      <c r="E206" s="300"/>
      <c r="F206" s="300"/>
      <c r="G206" s="300"/>
      <c r="H206" s="300"/>
      <c r="I206" s="300"/>
      <c r="J206" s="300"/>
    </row>
    <row r="207" spans="1:10" x14ac:dyDescent="0.2">
      <c r="A207" s="300"/>
      <c r="B207" s="300"/>
      <c r="C207" s="300"/>
      <c r="D207" s="300"/>
      <c r="E207" s="300"/>
      <c r="F207" s="300"/>
      <c r="G207" s="300"/>
      <c r="H207" s="300"/>
      <c r="I207" s="300"/>
      <c r="J207" s="300"/>
    </row>
    <row r="208" spans="1:10" x14ac:dyDescent="0.2">
      <c r="A208" s="300"/>
      <c r="B208" s="300"/>
      <c r="C208" s="300"/>
      <c r="D208" s="300"/>
      <c r="E208" s="300"/>
      <c r="F208" s="300"/>
      <c r="G208" s="300"/>
      <c r="H208" s="300"/>
      <c r="I208" s="300"/>
      <c r="J208" s="300"/>
    </row>
    <row r="209" spans="1:10" x14ac:dyDescent="0.2">
      <c r="A209" s="300"/>
      <c r="B209" s="300"/>
      <c r="C209" s="300"/>
      <c r="D209" s="300"/>
      <c r="E209" s="300"/>
      <c r="F209" s="300"/>
      <c r="G209" s="300"/>
      <c r="H209" s="300"/>
      <c r="I209" s="300"/>
      <c r="J209" s="300"/>
    </row>
    <row r="210" spans="1:10" x14ac:dyDescent="0.2">
      <c r="A210" s="300"/>
      <c r="B210" s="300"/>
      <c r="C210" s="300"/>
      <c r="D210" s="300"/>
      <c r="E210" s="300"/>
      <c r="F210" s="300"/>
      <c r="G210" s="300"/>
      <c r="H210" s="300"/>
      <c r="I210" s="300"/>
      <c r="J210" s="300"/>
    </row>
    <row r="211" spans="1:10" x14ac:dyDescent="0.2">
      <c r="A211" s="300"/>
      <c r="B211" s="300"/>
      <c r="C211" s="300"/>
      <c r="D211" s="300"/>
      <c r="E211" s="300"/>
      <c r="F211" s="300"/>
      <c r="G211" s="300"/>
      <c r="H211" s="300"/>
      <c r="I211" s="300"/>
      <c r="J211" s="300"/>
    </row>
    <row r="212" spans="1:10" x14ac:dyDescent="0.2">
      <c r="A212" s="300"/>
      <c r="B212" s="300"/>
      <c r="C212" s="300"/>
      <c r="D212" s="300"/>
      <c r="E212" s="300"/>
      <c r="F212" s="300"/>
      <c r="G212" s="300"/>
      <c r="H212" s="300"/>
      <c r="I212" s="300"/>
      <c r="J212" s="300"/>
    </row>
    <row r="213" spans="1:10" x14ac:dyDescent="0.2">
      <c r="A213" s="300"/>
      <c r="B213" s="300"/>
      <c r="C213" s="300"/>
      <c r="D213" s="300"/>
      <c r="E213" s="300"/>
      <c r="F213" s="300"/>
      <c r="G213" s="300"/>
      <c r="H213" s="300"/>
      <c r="I213" s="300"/>
      <c r="J213" s="300"/>
    </row>
    <row r="214" spans="1:10" x14ac:dyDescent="0.2">
      <c r="A214" s="300"/>
      <c r="B214" s="300"/>
      <c r="C214" s="300"/>
      <c r="D214" s="300"/>
      <c r="E214" s="300"/>
      <c r="F214" s="300"/>
      <c r="G214" s="300"/>
      <c r="H214" s="300"/>
      <c r="I214" s="300"/>
      <c r="J214" s="300"/>
    </row>
    <row r="215" spans="1:10" x14ac:dyDescent="0.2">
      <c r="A215" s="300"/>
      <c r="B215" s="300"/>
      <c r="C215" s="300"/>
      <c r="D215" s="300"/>
      <c r="E215" s="300"/>
      <c r="F215" s="300"/>
      <c r="G215" s="300"/>
      <c r="H215" s="300"/>
      <c r="I215" s="300"/>
      <c r="J215" s="300"/>
    </row>
    <row r="216" spans="1:10" x14ac:dyDescent="0.2">
      <c r="A216" s="300"/>
      <c r="B216" s="300"/>
      <c r="C216" s="300"/>
      <c r="D216" s="300"/>
      <c r="E216" s="300"/>
      <c r="F216" s="300"/>
      <c r="G216" s="300"/>
      <c r="H216" s="300"/>
      <c r="I216" s="300"/>
      <c r="J216" s="300"/>
    </row>
    <row r="217" spans="1:10" x14ac:dyDescent="0.2">
      <c r="A217" s="300"/>
      <c r="B217" s="300"/>
      <c r="C217" s="300"/>
      <c r="D217" s="300"/>
      <c r="E217" s="300"/>
      <c r="F217" s="300"/>
      <c r="G217" s="300"/>
      <c r="H217" s="300"/>
      <c r="I217" s="300"/>
      <c r="J217" s="300"/>
    </row>
    <row r="218" spans="1:10" x14ac:dyDescent="0.2">
      <c r="A218" s="300"/>
      <c r="B218" s="300"/>
      <c r="C218" s="300"/>
      <c r="D218" s="300"/>
      <c r="E218" s="300"/>
      <c r="F218" s="300"/>
      <c r="G218" s="300"/>
      <c r="H218" s="300"/>
      <c r="I218" s="300"/>
      <c r="J218" s="300"/>
    </row>
    <row r="219" spans="1:10" x14ac:dyDescent="0.2">
      <c r="A219" s="300"/>
      <c r="B219" s="300"/>
      <c r="C219" s="300"/>
      <c r="D219" s="300"/>
      <c r="E219" s="300"/>
      <c r="F219" s="300"/>
      <c r="G219" s="300"/>
      <c r="H219" s="300"/>
      <c r="I219" s="300"/>
      <c r="J219" s="300"/>
    </row>
    <row r="220" spans="1:10" x14ac:dyDescent="0.2">
      <c r="A220" s="300"/>
      <c r="B220" s="300"/>
      <c r="C220" s="300"/>
      <c r="D220" s="300"/>
      <c r="E220" s="300"/>
      <c r="F220" s="300"/>
      <c r="G220" s="300"/>
      <c r="H220" s="300"/>
      <c r="I220" s="300"/>
      <c r="J220" s="300"/>
    </row>
    <row r="221" spans="1:10" x14ac:dyDescent="0.2">
      <c r="A221" s="300"/>
      <c r="B221" s="300"/>
      <c r="C221" s="300"/>
      <c r="D221" s="300"/>
      <c r="E221" s="300"/>
      <c r="F221" s="300"/>
      <c r="G221" s="300"/>
      <c r="H221" s="300"/>
      <c r="I221" s="300"/>
      <c r="J221" s="300"/>
    </row>
    <row r="222" spans="1:10" x14ac:dyDescent="0.2">
      <c r="A222" s="300"/>
      <c r="B222" s="300"/>
      <c r="C222" s="300"/>
      <c r="D222" s="300"/>
      <c r="E222" s="300"/>
      <c r="F222" s="300"/>
      <c r="G222" s="300"/>
      <c r="H222" s="300"/>
      <c r="I222" s="300"/>
      <c r="J222" s="300"/>
    </row>
    <row r="223" spans="1:10" x14ac:dyDescent="0.2">
      <c r="A223" s="300"/>
      <c r="B223" s="300"/>
      <c r="C223" s="300"/>
      <c r="D223" s="300"/>
      <c r="E223" s="300"/>
      <c r="F223" s="300"/>
      <c r="G223" s="300"/>
      <c r="H223" s="300"/>
      <c r="I223" s="300"/>
      <c r="J223" s="300"/>
    </row>
    <row r="224" spans="1:10" x14ac:dyDescent="0.2">
      <c r="A224" s="300"/>
      <c r="B224" s="300"/>
      <c r="C224" s="300"/>
      <c r="D224" s="300"/>
      <c r="E224" s="300"/>
      <c r="F224" s="300"/>
      <c r="G224" s="300"/>
      <c r="H224" s="300"/>
      <c r="I224" s="300"/>
      <c r="J224" s="300"/>
    </row>
    <row r="225" spans="1:10" x14ac:dyDescent="0.2">
      <c r="A225" s="300"/>
      <c r="B225" s="300"/>
      <c r="C225" s="300"/>
      <c r="D225" s="300"/>
      <c r="E225" s="300"/>
      <c r="F225" s="300"/>
      <c r="G225" s="300"/>
      <c r="H225" s="300"/>
      <c r="I225" s="300"/>
      <c r="J225" s="300"/>
    </row>
    <row r="226" spans="1:10" x14ac:dyDescent="0.2">
      <c r="A226" s="300"/>
      <c r="B226" s="300"/>
      <c r="C226" s="300"/>
      <c r="D226" s="300"/>
      <c r="E226" s="300"/>
      <c r="F226" s="300"/>
      <c r="G226" s="300"/>
      <c r="H226" s="300"/>
      <c r="I226" s="300"/>
      <c r="J226" s="300"/>
    </row>
    <row r="227" spans="1:10" x14ac:dyDescent="0.2">
      <c r="A227" s="300"/>
      <c r="B227" s="300"/>
      <c r="C227" s="300"/>
      <c r="D227" s="300"/>
      <c r="E227" s="300"/>
      <c r="F227" s="300"/>
      <c r="G227" s="300"/>
      <c r="H227" s="300"/>
      <c r="I227" s="300"/>
      <c r="J227" s="300"/>
    </row>
    <row r="228" spans="1:10" x14ac:dyDescent="0.2">
      <c r="A228" s="300"/>
      <c r="B228" s="300"/>
      <c r="C228" s="300"/>
      <c r="D228" s="300"/>
      <c r="E228" s="300"/>
      <c r="F228" s="300"/>
      <c r="G228" s="300"/>
      <c r="H228" s="300"/>
      <c r="I228" s="300"/>
      <c r="J228" s="300"/>
    </row>
    <row r="229" spans="1:10" x14ac:dyDescent="0.2">
      <c r="A229" s="300"/>
      <c r="B229" s="300"/>
      <c r="C229" s="300"/>
      <c r="D229" s="300"/>
      <c r="E229" s="300"/>
      <c r="F229" s="300"/>
      <c r="G229" s="300"/>
      <c r="H229" s="300"/>
      <c r="I229" s="300"/>
      <c r="J229" s="300"/>
    </row>
    <row r="230" spans="1:10" x14ac:dyDescent="0.2">
      <c r="A230" s="300"/>
      <c r="B230" s="300"/>
      <c r="C230" s="300"/>
      <c r="D230" s="300"/>
      <c r="E230" s="300"/>
      <c r="F230" s="300"/>
      <c r="G230" s="300"/>
      <c r="H230" s="300"/>
      <c r="I230" s="300"/>
      <c r="J230" s="300"/>
    </row>
    <row r="231" spans="1:10" x14ac:dyDescent="0.2">
      <c r="A231" s="300"/>
      <c r="B231" s="300"/>
      <c r="C231" s="300"/>
      <c r="D231" s="300"/>
      <c r="E231" s="300"/>
      <c r="F231" s="300"/>
      <c r="G231" s="300"/>
      <c r="H231" s="300"/>
      <c r="I231" s="300"/>
      <c r="J231" s="300"/>
    </row>
    <row r="232" spans="1:10" x14ac:dyDescent="0.2">
      <c r="A232" s="300"/>
      <c r="B232" s="300"/>
      <c r="C232" s="300"/>
      <c r="D232" s="300"/>
      <c r="E232" s="300"/>
      <c r="F232" s="300"/>
      <c r="G232" s="300"/>
      <c r="H232" s="300"/>
      <c r="I232" s="300"/>
      <c r="J232" s="300"/>
    </row>
    <row r="233" spans="1:10" x14ac:dyDescent="0.2">
      <c r="A233" s="300"/>
      <c r="B233" s="300"/>
      <c r="C233" s="300"/>
      <c r="D233" s="300"/>
      <c r="E233" s="300"/>
      <c r="F233" s="300"/>
      <c r="G233" s="300"/>
      <c r="H233" s="300"/>
      <c r="I233" s="300"/>
      <c r="J233" s="300"/>
    </row>
    <row r="234" spans="1:10" x14ac:dyDescent="0.2">
      <c r="A234" s="300"/>
      <c r="B234" s="300"/>
      <c r="C234" s="300"/>
      <c r="D234" s="300"/>
      <c r="E234" s="300"/>
      <c r="F234" s="300"/>
      <c r="G234" s="300"/>
      <c r="H234" s="300"/>
      <c r="I234" s="300"/>
      <c r="J234" s="300"/>
    </row>
    <row r="235" spans="1:10" x14ac:dyDescent="0.2">
      <c r="A235" s="300"/>
      <c r="B235" s="300"/>
      <c r="C235" s="300"/>
      <c r="D235" s="300"/>
      <c r="E235" s="300"/>
      <c r="F235" s="300"/>
      <c r="G235" s="300"/>
      <c r="H235" s="300"/>
      <c r="I235" s="300"/>
      <c r="J235" s="300"/>
    </row>
    <row r="236" spans="1:10" x14ac:dyDescent="0.2">
      <c r="A236" s="300"/>
      <c r="B236" s="300"/>
      <c r="C236" s="300"/>
      <c r="D236" s="300"/>
      <c r="E236" s="300"/>
      <c r="F236" s="300"/>
      <c r="G236" s="300"/>
      <c r="H236" s="300"/>
      <c r="I236" s="300"/>
      <c r="J236" s="300"/>
    </row>
    <row r="237" spans="1:10" x14ac:dyDescent="0.2">
      <c r="A237" s="300"/>
      <c r="B237" s="300"/>
      <c r="C237" s="300"/>
      <c r="D237" s="300"/>
      <c r="E237" s="300"/>
      <c r="F237" s="300"/>
      <c r="G237" s="300"/>
      <c r="H237" s="300"/>
      <c r="I237" s="300"/>
      <c r="J237" s="300"/>
    </row>
    <row r="238" spans="1:10" x14ac:dyDescent="0.2">
      <c r="A238" s="300"/>
      <c r="B238" s="300"/>
      <c r="C238" s="300"/>
      <c r="D238" s="300"/>
      <c r="E238" s="300"/>
      <c r="F238" s="300"/>
      <c r="G238" s="300"/>
      <c r="H238" s="300"/>
      <c r="I238" s="300"/>
      <c r="J238" s="300"/>
    </row>
    <row r="239" spans="1:10" x14ac:dyDescent="0.2">
      <c r="A239" s="300"/>
      <c r="B239" s="300"/>
      <c r="C239" s="300"/>
      <c r="D239" s="300"/>
      <c r="E239" s="300"/>
      <c r="F239" s="300"/>
      <c r="G239" s="300"/>
      <c r="H239" s="300"/>
      <c r="I239" s="300"/>
      <c r="J239" s="300"/>
    </row>
    <row r="240" spans="1:10" x14ac:dyDescent="0.2">
      <c r="A240" s="300"/>
      <c r="B240" s="300"/>
      <c r="C240" s="300"/>
      <c r="D240" s="300"/>
      <c r="E240" s="300"/>
      <c r="F240" s="300"/>
      <c r="G240" s="300"/>
      <c r="H240" s="300"/>
      <c r="I240" s="300"/>
      <c r="J240" s="300"/>
    </row>
    <row r="241" spans="1:10" x14ac:dyDescent="0.2">
      <c r="A241" s="300"/>
      <c r="B241" s="300"/>
      <c r="C241" s="300"/>
      <c r="D241" s="300"/>
      <c r="E241" s="300"/>
      <c r="F241" s="300"/>
      <c r="G241" s="300"/>
      <c r="H241" s="300"/>
      <c r="I241" s="300"/>
      <c r="J241" s="300"/>
    </row>
    <row r="242" spans="1:10" x14ac:dyDescent="0.2">
      <c r="A242" s="300"/>
      <c r="B242" s="300"/>
      <c r="C242" s="300"/>
      <c r="D242" s="300"/>
      <c r="E242" s="300"/>
      <c r="F242" s="300"/>
      <c r="G242" s="300"/>
      <c r="H242" s="300"/>
      <c r="I242" s="300"/>
      <c r="J242" s="300"/>
    </row>
    <row r="243" spans="1:10" x14ac:dyDescent="0.2">
      <c r="A243" s="300"/>
      <c r="B243" s="300"/>
      <c r="C243" s="300"/>
      <c r="D243" s="300"/>
      <c r="E243" s="300"/>
      <c r="F243" s="300"/>
      <c r="G243" s="300"/>
      <c r="H243" s="300"/>
      <c r="I243" s="300"/>
      <c r="J243" s="300"/>
    </row>
    <row r="244" spans="1:10" x14ac:dyDescent="0.2">
      <c r="A244" s="300"/>
      <c r="B244" s="300"/>
      <c r="C244" s="300"/>
      <c r="D244" s="300"/>
      <c r="E244" s="300"/>
      <c r="F244" s="300"/>
      <c r="G244" s="300"/>
      <c r="H244" s="300"/>
      <c r="I244" s="300"/>
      <c r="J244" s="300"/>
    </row>
    <row r="245" spans="1:10" x14ac:dyDescent="0.2">
      <c r="A245" s="300"/>
      <c r="B245" s="300"/>
      <c r="C245" s="300"/>
      <c r="D245" s="300"/>
      <c r="E245" s="300"/>
      <c r="F245" s="300"/>
      <c r="G245" s="300"/>
      <c r="H245" s="300"/>
      <c r="I245" s="300"/>
      <c r="J245" s="300"/>
    </row>
    <row r="246" spans="1:10" x14ac:dyDescent="0.2">
      <c r="A246" s="300"/>
      <c r="B246" s="300"/>
      <c r="C246" s="300"/>
      <c r="D246" s="300"/>
      <c r="E246" s="300"/>
      <c r="F246" s="300"/>
      <c r="G246" s="300"/>
      <c r="H246" s="300"/>
      <c r="I246" s="300"/>
      <c r="J246" s="300"/>
    </row>
    <row r="247" spans="1:10" x14ac:dyDescent="0.2">
      <c r="A247" s="300"/>
      <c r="B247" s="300"/>
      <c r="C247" s="300"/>
      <c r="D247" s="300"/>
      <c r="E247" s="300"/>
      <c r="F247" s="300"/>
      <c r="G247" s="300"/>
      <c r="H247" s="300"/>
      <c r="I247" s="300"/>
      <c r="J247" s="300"/>
    </row>
    <row r="248" spans="1:10" x14ac:dyDescent="0.2">
      <c r="A248" s="300"/>
      <c r="B248" s="300"/>
      <c r="C248" s="300"/>
      <c r="D248" s="300"/>
      <c r="E248" s="300"/>
      <c r="F248" s="300"/>
      <c r="G248" s="300"/>
      <c r="H248" s="300"/>
      <c r="I248" s="300"/>
      <c r="J248" s="300"/>
    </row>
    <row r="249" spans="1:10" x14ac:dyDescent="0.2">
      <c r="A249" s="300"/>
      <c r="B249" s="300"/>
      <c r="C249" s="300"/>
      <c r="D249" s="300"/>
      <c r="E249" s="300"/>
      <c r="F249" s="300"/>
      <c r="G249" s="300"/>
      <c r="H249" s="300"/>
      <c r="I249" s="300"/>
      <c r="J249" s="300"/>
    </row>
    <row r="250" spans="1:10" x14ac:dyDescent="0.2">
      <c r="A250" s="300"/>
      <c r="B250" s="300"/>
      <c r="C250" s="300"/>
      <c r="D250" s="300"/>
      <c r="E250" s="300"/>
      <c r="F250" s="300"/>
      <c r="G250" s="300"/>
      <c r="H250" s="300"/>
      <c r="I250" s="300"/>
      <c r="J250" s="300"/>
    </row>
    <row r="251" spans="1:10" x14ac:dyDescent="0.2">
      <c r="A251" s="300"/>
      <c r="B251" s="300"/>
      <c r="C251" s="300"/>
      <c r="D251" s="300"/>
      <c r="E251" s="300"/>
      <c r="F251" s="300"/>
      <c r="G251" s="300"/>
      <c r="H251" s="300"/>
      <c r="I251" s="300"/>
      <c r="J251" s="300"/>
    </row>
    <row r="252" spans="1:10" x14ac:dyDescent="0.2">
      <c r="A252" s="300"/>
      <c r="B252" s="300"/>
      <c r="C252" s="300"/>
      <c r="D252" s="300"/>
      <c r="E252" s="300"/>
      <c r="F252" s="300"/>
      <c r="G252" s="300"/>
      <c r="H252" s="300"/>
      <c r="I252" s="300"/>
      <c r="J252" s="300"/>
    </row>
    <row r="253" spans="1:10" x14ac:dyDescent="0.2">
      <c r="A253" s="300"/>
      <c r="B253" s="300"/>
      <c r="C253" s="300"/>
      <c r="D253" s="300"/>
      <c r="E253" s="300"/>
      <c r="F253" s="300"/>
      <c r="G253" s="300"/>
      <c r="H253" s="300"/>
      <c r="I253" s="300"/>
      <c r="J253" s="300"/>
    </row>
    <row r="254" spans="1:10" x14ac:dyDescent="0.2">
      <c r="A254" s="300"/>
      <c r="B254" s="300"/>
      <c r="C254" s="300"/>
      <c r="D254" s="300"/>
      <c r="E254" s="300"/>
      <c r="F254" s="300"/>
      <c r="G254" s="300"/>
      <c r="H254" s="300"/>
      <c r="I254" s="300"/>
      <c r="J254" s="300"/>
    </row>
    <row r="255" spans="1:10" x14ac:dyDescent="0.2">
      <c r="A255" s="300"/>
      <c r="B255" s="300"/>
      <c r="C255" s="300"/>
      <c r="D255" s="300"/>
      <c r="E255" s="300"/>
      <c r="F255" s="300"/>
      <c r="G255" s="300"/>
      <c r="H255" s="300"/>
      <c r="I255" s="300"/>
      <c r="J255" s="300"/>
    </row>
    <row r="256" spans="1:10" x14ac:dyDescent="0.2">
      <c r="A256" s="300"/>
      <c r="B256" s="300"/>
      <c r="C256" s="300"/>
      <c r="D256" s="300"/>
      <c r="E256" s="300"/>
      <c r="F256" s="300"/>
      <c r="G256" s="300"/>
      <c r="H256" s="300"/>
      <c r="I256" s="300"/>
      <c r="J256" s="300"/>
    </row>
    <row r="257" spans="1:10" x14ac:dyDescent="0.2">
      <c r="A257" s="300"/>
      <c r="B257" s="300"/>
      <c r="C257" s="300"/>
      <c r="D257" s="300"/>
      <c r="E257" s="300"/>
      <c r="F257" s="300"/>
      <c r="G257" s="300"/>
      <c r="H257" s="300"/>
      <c r="I257" s="300"/>
      <c r="J257" s="300"/>
    </row>
    <row r="258" spans="1:10" x14ac:dyDescent="0.2">
      <c r="A258" s="300"/>
      <c r="B258" s="300"/>
      <c r="C258" s="300"/>
      <c r="D258" s="300"/>
      <c r="E258" s="300"/>
      <c r="F258" s="300"/>
      <c r="G258" s="300"/>
      <c r="H258" s="300"/>
      <c r="I258" s="300"/>
      <c r="J258" s="300"/>
    </row>
    <row r="259" spans="1:10" x14ac:dyDescent="0.2">
      <c r="A259" s="300"/>
      <c r="B259" s="300"/>
      <c r="C259" s="300"/>
      <c r="D259" s="300"/>
      <c r="E259" s="300"/>
      <c r="F259" s="300"/>
      <c r="G259" s="300"/>
      <c r="H259" s="300"/>
      <c r="I259" s="300"/>
      <c r="J259" s="300"/>
    </row>
    <row r="260" spans="1:10" x14ac:dyDescent="0.2">
      <c r="A260" s="300"/>
      <c r="B260" s="300"/>
      <c r="C260" s="300"/>
      <c r="D260" s="300"/>
      <c r="E260" s="300"/>
      <c r="F260" s="300"/>
      <c r="G260" s="300"/>
      <c r="H260" s="300"/>
      <c r="I260" s="300"/>
      <c r="J260" s="300"/>
    </row>
    <row r="261" spans="1:10" x14ac:dyDescent="0.2">
      <c r="A261" s="300"/>
      <c r="B261" s="300"/>
      <c r="C261" s="300"/>
      <c r="D261" s="300"/>
      <c r="E261" s="300"/>
      <c r="F261" s="300"/>
      <c r="G261" s="300"/>
      <c r="H261" s="300"/>
      <c r="I261" s="300"/>
      <c r="J261" s="300"/>
    </row>
    <row r="262" spans="1:10" x14ac:dyDescent="0.2">
      <c r="A262" s="300"/>
      <c r="B262" s="300"/>
      <c r="C262" s="300"/>
      <c r="D262" s="300"/>
      <c r="E262" s="300"/>
      <c r="F262" s="300"/>
      <c r="G262" s="300"/>
      <c r="H262" s="300"/>
      <c r="I262" s="300"/>
      <c r="J262" s="300"/>
    </row>
    <row r="263" spans="1:10" x14ac:dyDescent="0.2">
      <c r="A263" s="300"/>
      <c r="B263" s="300"/>
      <c r="C263" s="300"/>
      <c r="D263" s="300"/>
      <c r="E263" s="300"/>
      <c r="F263" s="300"/>
      <c r="G263" s="300"/>
      <c r="H263" s="300"/>
      <c r="I263" s="300"/>
      <c r="J263" s="300"/>
    </row>
    <row r="264" spans="1:10" x14ac:dyDescent="0.2">
      <c r="A264" s="300"/>
      <c r="B264" s="300"/>
      <c r="C264" s="300"/>
      <c r="D264" s="300"/>
      <c r="E264" s="300"/>
      <c r="F264" s="300"/>
      <c r="G264" s="300"/>
      <c r="H264" s="300"/>
      <c r="I264" s="300"/>
      <c r="J264" s="300"/>
    </row>
    <row r="265" spans="1:10" x14ac:dyDescent="0.2">
      <c r="A265" s="300"/>
      <c r="B265" s="300"/>
      <c r="C265" s="300"/>
      <c r="D265" s="300"/>
      <c r="E265" s="300"/>
      <c r="F265" s="300"/>
      <c r="G265" s="300"/>
      <c r="H265" s="300"/>
      <c r="I265" s="300"/>
      <c r="J265" s="300"/>
    </row>
    <row r="266" spans="1:10" x14ac:dyDescent="0.2">
      <c r="A266" s="300"/>
      <c r="B266" s="300"/>
      <c r="C266" s="300"/>
      <c r="D266" s="300"/>
      <c r="E266" s="300"/>
      <c r="F266" s="300"/>
      <c r="G266" s="300"/>
      <c r="H266" s="300"/>
      <c r="I266" s="300"/>
      <c r="J266" s="300"/>
    </row>
    <row r="267" spans="1:10" x14ac:dyDescent="0.2">
      <c r="A267" s="300"/>
      <c r="B267" s="300"/>
      <c r="C267" s="300"/>
      <c r="D267" s="300"/>
      <c r="E267" s="300"/>
      <c r="F267" s="300"/>
      <c r="G267" s="300"/>
      <c r="H267" s="300"/>
      <c r="I267" s="300"/>
      <c r="J267" s="300"/>
    </row>
    <row r="268" spans="1:10" x14ac:dyDescent="0.2">
      <c r="A268" s="300"/>
      <c r="B268" s="300"/>
      <c r="C268" s="300"/>
      <c r="D268" s="300"/>
      <c r="E268" s="300"/>
      <c r="F268" s="300"/>
      <c r="G268" s="300"/>
      <c r="H268" s="300"/>
      <c r="I268" s="300"/>
      <c r="J268" s="300"/>
    </row>
    <row r="269" spans="1:10" x14ac:dyDescent="0.2">
      <c r="A269" s="300"/>
      <c r="B269" s="300"/>
      <c r="C269" s="300"/>
      <c r="D269" s="300"/>
      <c r="E269" s="300"/>
      <c r="F269" s="300"/>
      <c r="G269" s="300"/>
      <c r="H269" s="300"/>
      <c r="I269" s="300"/>
      <c r="J269" s="300"/>
    </row>
    <row r="270" spans="1:10" x14ac:dyDescent="0.2">
      <c r="A270" s="300"/>
      <c r="B270" s="300"/>
      <c r="C270" s="300"/>
      <c r="D270" s="300"/>
      <c r="E270" s="300"/>
      <c r="F270" s="300"/>
      <c r="G270" s="300"/>
      <c r="H270" s="300"/>
      <c r="I270" s="300"/>
      <c r="J270" s="300"/>
    </row>
    <row r="271" spans="1:10" x14ac:dyDescent="0.2">
      <c r="A271" s="300"/>
      <c r="B271" s="300"/>
      <c r="C271" s="300"/>
      <c r="D271" s="300"/>
      <c r="E271" s="300"/>
      <c r="F271" s="300"/>
      <c r="G271" s="300"/>
      <c r="H271" s="300"/>
      <c r="I271" s="300"/>
      <c r="J271" s="300"/>
    </row>
    <row r="272" spans="1:10" x14ac:dyDescent="0.2">
      <c r="A272" s="300"/>
      <c r="B272" s="300"/>
      <c r="C272" s="300"/>
      <c r="D272" s="300"/>
      <c r="E272" s="300"/>
      <c r="F272" s="300"/>
      <c r="G272" s="300"/>
      <c r="H272" s="300"/>
      <c r="I272" s="300"/>
      <c r="J272" s="300"/>
    </row>
    <row r="273" spans="1:10" x14ac:dyDescent="0.2">
      <c r="A273" s="300"/>
      <c r="B273" s="300"/>
      <c r="C273" s="300"/>
      <c r="D273" s="300"/>
      <c r="E273" s="300"/>
      <c r="F273" s="300"/>
      <c r="G273" s="300"/>
      <c r="H273" s="300"/>
      <c r="I273" s="300"/>
      <c r="J273" s="300"/>
    </row>
    <row r="274" spans="1:10" x14ac:dyDescent="0.2">
      <c r="A274" s="300"/>
      <c r="B274" s="300"/>
      <c r="C274" s="300"/>
      <c r="D274" s="300"/>
      <c r="E274" s="300"/>
      <c r="F274" s="300"/>
      <c r="G274" s="300"/>
      <c r="H274" s="300"/>
      <c r="I274" s="300"/>
      <c r="J274" s="300"/>
    </row>
    <row r="275" spans="1:10" x14ac:dyDescent="0.2">
      <c r="A275" s="300"/>
      <c r="B275" s="300"/>
      <c r="C275" s="300"/>
      <c r="D275" s="300"/>
      <c r="E275" s="300"/>
      <c r="F275" s="300"/>
      <c r="G275" s="300"/>
      <c r="H275" s="300"/>
      <c r="I275" s="300"/>
      <c r="J275" s="300"/>
    </row>
    <row r="276" spans="1:10" x14ac:dyDescent="0.2">
      <c r="A276" s="300"/>
      <c r="B276" s="300"/>
      <c r="C276" s="300"/>
      <c r="D276" s="300"/>
      <c r="E276" s="300"/>
      <c r="F276" s="300"/>
      <c r="G276" s="300"/>
      <c r="H276" s="300"/>
      <c r="I276" s="300"/>
      <c r="J276" s="300"/>
    </row>
    <row r="277" spans="1:10" x14ac:dyDescent="0.2">
      <c r="A277" s="300"/>
      <c r="B277" s="300"/>
      <c r="C277" s="300"/>
      <c r="D277" s="300"/>
      <c r="E277" s="300"/>
      <c r="F277" s="300"/>
      <c r="G277" s="300"/>
      <c r="H277" s="300"/>
      <c r="I277" s="300"/>
      <c r="J277" s="300"/>
    </row>
    <row r="278" spans="1:10" x14ac:dyDescent="0.2">
      <c r="A278" s="300"/>
      <c r="B278" s="300"/>
      <c r="C278" s="300"/>
      <c r="D278" s="300"/>
      <c r="E278" s="300"/>
      <c r="F278" s="300"/>
      <c r="G278" s="300"/>
      <c r="H278" s="300"/>
      <c r="I278" s="300"/>
      <c r="J278" s="300"/>
    </row>
    <row r="279" spans="1:10" x14ac:dyDescent="0.2">
      <c r="A279" s="300"/>
      <c r="B279" s="300"/>
      <c r="C279" s="300"/>
      <c r="D279" s="300"/>
      <c r="E279" s="300"/>
      <c r="F279" s="300"/>
      <c r="G279" s="300"/>
      <c r="H279" s="300"/>
      <c r="I279" s="300"/>
      <c r="J279" s="300"/>
    </row>
    <row r="280" spans="1:10" x14ac:dyDescent="0.2">
      <c r="A280" s="300"/>
      <c r="B280" s="300"/>
      <c r="C280" s="300"/>
      <c r="D280" s="300"/>
      <c r="E280" s="300"/>
      <c r="F280" s="300"/>
      <c r="G280" s="300"/>
      <c r="H280" s="300"/>
      <c r="I280" s="300"/>
      <c r="J280" s="300"/>
    </row>
    <row r="281" spans="1:10" x14ac:dyDescent="0.2">
      <c r="A281" s="300"/>
      <c r="B281" s="300"/>
      <c r="C281" s="300"/>
      <c r="D281" s="300"/>
      <c r="E281" s="300"/>
      <c r="F281" s="300"/>
      <c r="G281" s="300"/>
      <c r="H281" s="300"/>
      <c r="I281" s="300"/>
      <c r="J281" s="300"/>
    </row>
    <row r="282" spans="1:10" x14ac:dyDescent="0.2">
      <c r="A282" s="300"/>
      <c r="B282" s="300"/>
      <c r="C282" s="300"/>
      <c r="D282" s="300"/>
      <c r="E282" s="300"/>
      <c r="F282" s="300"/>
      <c r="G282" s="300"/>
      <c r="H282" s="300"/>
      <c r="I282" s="300"/>
      <c r="J282" s="300"/>
    </row>
    <row r="283" spans="1:10" x14ac:dyDescent="0.2">
      <c r="A283" s="300"/>
      <c r="B283" s="300"/>
      <c r="C283" s="300"/>
      <c r="D283" s="300"/>
      <c r="E283" s="300"/>
      <c r="F283" s="300"/>
      <c r="G283" s="300"/>
      <c r="H283" s="300"/>
      <c r="I283" s="300"/>
      <c r="J283" s="300"/>
    </row>
    <row r="284" spans="1:10" x14ac:dyDescent="0.2">
      <c r="A284" s="300"/>
      <c r="B284" s="300"/>
      <c r="C284" s="300"/>
      <c r="D284" s="300"/>
      <c r="E284" s="300"/>
      <c r="F284" s="300"/>
      <c r="G284" s="300"/>
      <c r="H284" s="300"/>
      <c r="I284" s="300"/>
      <c r="J284" s="300"/>
    </row>
    <row r="285" spans="1:10" x14ac:dyDescent="0.2">
      <c r="A285" s="300"/>
      <c r="B285" s="300"/>
      <c r="C285" s="300"/>
      <c r="D285" s="300"/>
      <c r="E285" s="300"/>
      <c r="F285" s="300"/>
      <c r="G285" s="300"/>
      <c r="H285" s="300"/>
      <c r="I285" s="300"/>
      <c r="J285" s="300"/>
    </row>
    <row r="286" spans="1:10" x14ac:dyDescent="0.2">
      <c r="A286" s="300"/>
      <c r="B286" s="300"/>
      <c r="C286" s="300"/>
      <c r="D286" s="300"/>
      <c r="E286" s="300"/>
      <c r="F286" s="300"/>
      <c r="G286" s="300"/>
      <c r="H286" s="300"/>
      <c r="I286" s="300"/>
      <c r="J286" s="300"/>
    </row>
    <row r="287" spans="1:10" x14ac:dyDescent="0.2">
      <c r="A287" s="300"/>
      <c r="B287" s="300"/>
      <c r="C287" s="300"/>
      <c r="D287" s="300"/>
      <c r="E287" s="300"/>
      <c r="F287" s="300"/>
      <c r="G287" s="300"/>
      <c r="H287" s="300"/>
      <c r="I287" s="300"/>
      <c r="J287" s="300"/>
    </row>
    <row r="288" spans="1:10" x14ac:dyDescent="0.2">
      <c r="A288" s="300"/>
      <c r="B288" s="300"/>
      <c r="C288" s="300"/>
      <c r="D288" s="300"/>
      <c r="E288" s="300"/>
      <c r="F288" s="300"/>
      <c r="G288" s="300"/>
      <c r="H288" s="300"/>
      <c r="I288" s="300"/>
      <c r="J288" s="300"/>
    </row>
    <row r="289" spans="1:11" x14ac:dyDescent="0.2">
      <c r="A289" s="300"/>
      <c r="B289" s="300"/>
      <c r="C289" s="300"/>
      <c r="D289" s="300"/>
      <c r="E289" s="300"/>
      <c r="F289" s="300"/>
      <c r="G289" s="300"/>
      <c r="H289" s="300"/>
      <c r="I289" s="300"/>
      <c r="J289" s="300"/>
    </row>
    <row r="290" spans="1:11" x14ac:dyDescent="0.2">
      <c r="A290" s="300"/>
      <c r="B290" s="300"/>
      <c r="C290" s="300"/>
      <c r="D290" s="300"/>
      <c r="E290" s="300"/>
      <c r="F290" s="300"/>
      <c r="G290" s="300"/>
      <c r="H290" s="300"/>
      <c r="I290" s="300"/>
      <c r="J290" s="300"/>
    </row>
    <row r="291" spans="1:11" x14ac:dyDescent="0.2">
      <c r="A291" s="300"/>
      <c r="B291" s="300"/>
      <c r="C291" s="300"/>
      <c r="D291" s="300"/>
      <c r="E291" s="300"/>
      <c r="F291" s="300"/>
      <c r="G291" s="300"/>
      <c r="H291" s="300"/>
      <c r="I291" s="300"/>
      <c r="J291" s="300"/>
    </row>
    <row r="292" spans="1:11" x14ac:dyDescent="0.2">
      <c r="A292" s="300"/>
      <c r="B292" s="300"/>
      <c r="C292" s="300"/>
      <c r="D292" s="300"/>
      <c r="E292" s="300"/>
      <c r="F292" s="300"/>
      <c r="G292" s="300"/>
      <c r="H292" s="300"/>
      <c r="I292" s="300"/>
      <c r="J292" s="300"/>
    </row>
    <row r="293" spans="1:11" x14ac:dyDescent="0.2">
      <c r="A293" s="300"/>
      <c r="B293" s="300"/>
      <c r="C293" s="300"/>
      <c r="D293" s="300"/>
      <c r="E293" s="300"/>
      <c r="F293" s="300"/>
      <c r="G293" s="300"/>
      <c r="H293" s="300"/>
      <c r="I293" s="300"/>
      <c r="J293" s="300"/>
    </row>
    <row r="294" spans="1:11" x14ac:dyDescent="0.2">
      <c r="A294" s="300"/>
      <c r="B294" s="300"/>
      <c r="C294" s="300"/>
      <c r="D294" s="300"/>
      <c r="E294" s="300"/>
      <c r="F294" s="300"/>
      <c r="G294" s="300"/>
      <c r="H294" s="300"/>
      <c r="I294" s="300"/>
      <c r="J294" s="300"/>
    </row>
    <row r="295" spans="1:11" x14ac:dyDescent="0.2">
      <c r="A295" s="300"/>
      <c r="B295" s="300"/>
      <c r="C295" s="300"/>
      <c r="D295" s="300"/>
      <c r="E295" s="300"/>
      <c r="F295" s="300"/>
      <c r="G295" s="300"/>
      <c r="H295" s="300"/>
      <c r="I295" s="300"/>
      <c r="J295" s="300"/>
    </row>
    <row r="296" spans="1:11" x14ac:dyDescent="0.2">
      <c r="A296" s="300"/>
      <c r="B296" s="300"/>
      <c r="C296" s="300"/>
      <c r="D296" s="300"/>
      <c r="E296" s="300"/>
      <c r="F296" s="300"/>
      <c r="G296" s="300"/>
      <c r="H296" s="300"/>
      <c r="I296" s="300"/>
      <c r="J296" s="300"/>
    </row>
    <row r="297" spans="1:11" x14ac:dyDescent="0.2">
      <c r="A297" s="300"/>
      <c r="B297" s="300"/>
      <c r="C297" s="300"/>
      <c r="D297" s="300"/>
      <c r="E297" s="300"/>
      <c r="F297" s="300"/>
      <c r="G297" s="300"/>
      <c r="H297" s="300"/>
      <c r="I297" s="300"/>
      <c r="J297" s="300"/>
    </row>
    <row r="298" spans="1:11" x14ac:dyDescent="0.2">
      <c r="A298" s="300"/>
      <c r="B298" s="300"/>
      <c r="C298" s="300"/>
      <c r="D298" s="300"/>
      <c r="E298" s="300"/>
      <c r="F298" s="300"/>
      <c r="G298" s="300"/>
      <c r="H298" s="300"/>
      <c r="I298" s="300"/>
      <c r="J298" s="300"/>
    </row>
    <row r="299" spans="1:11" x14ac:dyDescent="0.2">
      <c r="A299" s="300"/>
      <c r="B299" s="300"/>
      <c r="C299" s="300"/>
      <c r="D299" s="300"/>
      <c r="E299" s="300"/>
      <c r="F299" s="300"/>
      <c r="G299" s="300"/>
      <c r="H299" s="300"/>
      <c r="I299" s="300"/>
      <c r="J299" s="300"/>
    </row>
    <row r="300" spans="1:11" x14ac:dyDescent="0.2">
      <c r="A300" s="300"/>
      <c r="B300" s="300"/>
      <c r="C300" s="300"/>
      <c r="D300" s="300"/>
      <c r="E300" s="300"/>
      <c r="F300" s="300"/>
      <c r="G300" s="300"/>
      <c r="H300" s="300"/>
      <c r="I300" s="300"/>
      <c r="J300" s="300"/>
      <c r="K300" s="300"/>
    </row>
    <row r="301" spans="1:11" x14ac:dyDescent="0.2">
      <c r="A301" s="300"/>
      <c r="B301" s="300"/>
      <c r="C301" s="300"/>
      <c r="D301" s="300"/>
      <c r="E301" s="300"/>
      <c r="F301" s="300"/>
      <c r="G301" s="300"/>
      <c r="H301" s="300"/>
      <c r="I301" s="300"/>
      <c r="J301" s="300"/>
    </row>
    <row r="302" spans="1:11" x14ac:dyDescent="0.2">
      <c r="A302" s="300"/>
      <c r="B302" s="300"/>
      <c r="C302" s="300"/>
      <c r="D302" s="300"/>
      <c r="E302" s="300"/>
      <c r="F302" s="300"/>
      <c r="G302" s="300"/>
      <c r="H302" s="300"/>
      <c r="I302" s="300"/>
      <c r="J302" s="300"/>
    </row>
    <row r="303" spans="1:11" x14ac:dyDescent="0.2">
      <c r="A303" s="300"/>
      <c r="B303" s="300"/>
      <c r="C303" s="300"/>
      <c r="D303" s="300"/>
      <c r="E303" s="300"/>
      <c r="F303" s="300"/>
      <c r="G303" s="300"/>
      <c r="H303" s="300"/>
      <c r="I303" s="300"/>
      <c r="J303" s="300"/>
    </row>
    <row r="304" spans="1:11" x14ac:dyDescent="0.2">
      <c r="A304" s="300"/>
      <c r="B304" s="300"/>
      <c r="C304" s="300"/>
      <c r="D304" s="300"/>
      <c r="E304" s="300"/>
      <c r="F304" s="300"/>
      <c r="G304" s="300"/>
      <c r="H304" s="300"/>
      <c r="I304" s="300"/>
      <c r="J304" s="300"/>
    </row>
    <row r="305" spans="1:10" x14ac:dyDescent="0.2">
      <c r="A305" s="300"/>
      <c r="B305" s="300"/>
      <c r="C305" s="300"/>
      <c r="D305" s="300"/>
      <c r="E305" s="300"/>
      <c r="F305" s="300"/>
      <c r="G305" s="300"/>
      <c r="H305" s="300"/>
      <c r="I305" s="300"/>
      <c r="J305" s="300"/>
    </row>
    <row r="306" spans="1:10" x14ac:dyDescent="0.2">
      <c r="A306" s="300"/>
      <c r="B306" s="300"/>
      <c r="C306" s="300"/>
      <c r="D306" s="300"/>
      <c r="E306" s="300"/>
      <c r="F306" s="300"/>
      <c r="G306" s="300"/>
      <c r="H306" s="300"/>
      <c r="I306" s="300"/>
      <c r="J306" s="300"/>
    </row>
    <row r="307" spans="1:10" x14ac:dyDescent="0.2">
      <c r="A307" s="300"/>
      <c r="B307" s="300"/>
      <c r="C307" s="300"/>
      <c r="D307" s="300"/>
      <c r="E307" s="300"/>
      <c r="F307" s="300"/>
      <c r="G307" s="300"/>
      <c r="H307" s="300"/>
      <c r="I307" s="300"/>
      <c r="J307" s="300"/>
    </row>
    <row r="308" spans="1:10" x14ac:dyDescent="0.2">
      <c r="A308" s="300"/>
      <c r="B308" s="300"/>
      <c r="C308" s="300"/>
      <c r="D308" s="300"/>
      <c r="E308" s="300"/>
      <c r="F308" s="300"/>
      <c r="G308" s="300"/>
      <c r="H308" s="300"/>
      <c r="I308" s="300"/>
      <c r="J308" s="300"/>
    </row>
    <row r="309" spans="1:10" x14ac:dyDescent="0.2">
      <c r="A309" s="300"/>
      <c r="B309" s="300"/>
      <c r="C309" s="300"/>
      <c r="D309" s="300"/>
      <c r="E309" s="300"/>
      <c r="F309" s="300"/>
      <c r="G309" s="300"/>
      <c r="H309" s="300"/>
      <c r="I309" s="300"/>
      <c r="J309" s="300"/>
    </row>
    <row r="310" spans="1:10" x14ac:dyDescent="0.2">
      <c r="A310" s="300"/>
      <c r="B310" s="300"/>
      <c r="C310" s="300"/>
      <c r="D310" s="300"/>
      <c r="E310" s="300"/>
      <c r="F310" s="300"/>
      <c r="G310" s="300"/>
      <c r="H310" s="300"/>
      <c r="I310" s="300"/>
      <c r="J310" s="300"/>
    </row>
    <row r="311" spans="1:10" x14ac:dyDescent="0.2">
      <c r="A311" s="300"/>
      <c r="B311" s="300"/>
      <c r="C311" s="300"/>
      <c r="D311" s="300"/>
      <c r="E311" s="300"/>
      <c r="F311" s="300"/>
      <c r="G311" s="300"/>
      <c r="H311" s="300"/>
      <c r="I311" s="300"/>
      <c r="J311" s="300"/>
    </row>
    <row r="312" spans="1:10" x14ac:dyDescent="0.2">
      <c r="A312" s="300"/>
      <c r="B312" s="300"/>
      <c r="C312" s="300"/>
      <c r="D312" s="300"/>
      <c r="E312" s="300"/>
      <c r="F312" s="300"/>
      <c r="G312" s="300"/>
      <c r="H312" s="300"/>
      <c r="I312" s="300"/>
      <c r="J312" s="300"/>
    </row>
    <row r="313" spans="1:10" x14ac:dyDescent="0.2">
      <c r="A313" s="300"/>
      <c r="B313" s="300"/>
      <c r="C313" s="300"/>
      <c r="D313" s="300"/>
      <c r="E313" s="300"/>
      <c r="F313" s="300"/>
      <c r="G313" s="300"/>
      <c r="H313" s="300"/>
      <c r="I313" s="300"/>
      <c r="J313" s="300"/>
    </row>
    <row r="314" spans="1:10" x14ac:dyDescent="0.2">
      <c r="A314" s="300"/>
      <c r="B314" s="300"/>
      <c r="C314" s="300"/>
      <c r="D314" s="300"/>
      <c r="E314" s="300"/>
      <c r="F314" s="300"/>
      <c r="G314" s="300"/>
      <c r="H314" s="300"/>
      <c r="I314" s="300"/>
      <c r="J314" s="300"/>
    </row>
  </sheetData>
  <mergeCells count="27">
    <mergeCell ref="D13:G13"/>
    <mergeCell ref="E15:G15"/>
    <mergeCell ref="G17:H17"/>
    <mergeCell ref="E6:J6"/>
    <mergeCell ref="H51:J51"/>
    <mergeCell ref="B18:I20"/>
    <mergeCell ref="C42:D42"/>
    <mergeCell ref="G34:I34"/>
    <mergeCell ref="C37:D37"/>
    <mergeCell ref="F42:I42"/>
    <mergeCell ref="E22:G22"/>
    <mergeCell ref="D43:E43"/>
    <mergeCell ref="B27:I31"/>
    <mergeCell ref="D44:E44"/>
    <mergeCell ref="D11:G11"/>
    <mergeCell ref="H53:J53"/>
    <mergeCell ref="F44:H44"/>
    <mergeCell ref="F37:I37"/>
    <mergeCell ref="F38:I38"/>
    <mergeCell ref="G39:H39"/>
    <mergeCell ref="F43:I43"/>
    <mergeCell ref="K2:O3"/>
    <mergeCell ref="C9:F9"/>
    <mergeCell ref="A1:C1"/>
    <mergeCell ref="C6:D6"/>
    <mergeCell ref="C7:D7"/>
    <mergeCell ref="E7:H7"/>
  </mergeCells>
  <phoneticPr fontId="58"/>
  <hyperlinks>
    <hyperlink ref="H51:J51" location="関係書類一覧表!A1" display="関係書類一覧表!A1" xr:uid="{1B564ED0-6CC8-4E26-803E-AFD9DAE9283F}"/>
    <hyperlink ref="H53:J53" location="'一括記入シート（最初に記入してください）'!A1" display="'一括記入シート（最初に記入してください）'!A1" xr:uid="{18C46D5E-71CF-4A90-A6B5-B9160D00854F}"/>
  </hyperlinks>
  <pageMargins left="0.59027777777777779" right="0.39305555555555555" top="0.59027777777777779" bottom="0.59027777777777779" header="0.51180555555555562" footer="0.51180555555555562"/>
  <pageSetup paperSize="9" firstPageNumber="4294963191" orientation="portrait" blackAndWhite="1" r:id="rId1"/>
  <headerFooter alignWithMargins="0">
    <oddHeader>&amp;R(上田市様式8-1）</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F8389-3715-4A5A-8356-7CFE0D1E574E}">
  <sheetPr>
    <tabColor theme="3" tint="0.79998168889431442"/>
  </sheetPr>
  <dimension ref="B1:AF61"/>
  <sheetViews>
    <sheetView topLeftCell="A29" zoomScaleNormal="100" workbookViewId="0">
      <selection activeCell="J52" sqref="J52"/>
    </sheetView>
  </sheetViews>
  <sheetFormatPr defaultRowHeight="13.2" x14ac:dyDescent="0.2"/>
  <cols>
    <col min="1" max="1" width="5" customWidth="1"/>
    <col min="11" max="11" width="6.6640625" customWidth="1"/>
    <col min="12" max="32" width="9" style="52" bestFit="1" customWidth="1"/>
  </cols>
  <sheetData>
    <row r="1" spans="2:16" ht="15" customHeight="1" x14ac:dyDescent="0.2">
      <c r="B1" s="1044"/>
      <c r="C1" s="1044"/>
      <c r="D1" s="1044"/>
      <c r="L1" s="63" t="s">
        <v>836</v>
      </c>
      <c r="M1" s="64"/>
      <c r="N1" s="66"/>
      <c r="O1" s="64"/>
      <c r="P1" s="64"/>
    </row>
    <row r="2" spans="2:16" x14ac:dyDescent="0.2">
      <c r="L2" s="1552" t="s">
        <v>241</v>
      </c>
      <c r="M2" s="1553"/>
      <c r="N2" s="1553"/>
      <c r="O2" s="1553"/>
      <c r="P2" s="1553"/>
    </row>
    <row r="3" spans="2:16" ht="28.2" x14ac:dyDescent="0.2">
      <c r="B3" s="15" t="s">
        <v>242</v>
      </c>
      <c r="C3" s="16"/>
      <c r="D3" s="16"/>
      <c r="E3" s="16"/>
      <c r="F3" s="16"/>
      <c r="G3" s="16"/>
      <c r="H3" s="16"/>
      <c r="I3" s="16"/>
      <c r="J3" s="16"/>
      <c r="K3" s="16"/>
      <c r="L3" s="1553"/>
      <c r="M3" s="1553"/>
      <c r="N3" s="1553"/>
      <c r="O3" s="1553"/>
      <c r="P3" s="1553"/>
    </row>
    <row r="4" spans="2:16" x14ac:dyDescent="0.2">
      <c r="L4" s="76"/>
    </row>
    <row r="5" spans="2:16" ht="17.25" customHeight="1" x14ac:dyDescent="0.2">
      <c r="I5" s="1554" t="str">
        <f>IF(ISBLANK('一括記入シート（最初）'!$E$134),"",'一括記入シート（最初）'!$E$134)</f>
        <v>令和6年9月14日</v>
      </c>
      <c r="J5" s="1554"/>
      <c r="K5" s="1554"/>
      <c r="L5" s="61"/>
    </row>
    <row r="6" spans="2:16" x14ac:dyDescent="0.2">
      <c r="I6" s="19"/>
      <c r="J6" s="19"/>
      <c r="K6" s="19"/>
    </row>
    <row r="7" spans="2:16" ht="14.25" customHeight="1" x14ac:dyDescent="0.2">
      <c r="B7" s="1338" t="str">
        <f>IF(ISBLANK('一括記入シート（最初）'!$C$14),"",'一括記入シート（最初）'!$C$14)</f>
        <v>上田市多面的機能広域協定運営委員会</v>
      </c>
      <c r="C7" s="1338"/>
      <c r="D7" s="1338"/>
      <c r="E7" s="1338"/>
      <c r="I7" s="19"/>
      <c r="J7" s="19"/>
      <c r="K7" s="19"/>
      <c r="L7" s="61"/>
    </row>
    <row r="8" spans="2:16" ht="14.25" customHeight="1" x14ac:dyDescent="0.2">
      <c r="B8" s="85" t="str">
        <f>IF(ISBLANK('一括記入シート（最初）'!$C$15),"",'一括記入シート（最初）'!$C$15)</f>
        <v>会長</v>
      </c>
      <c r="C8" s="1072" t="str">
        <f>IF(ISBLANK('一括記入シート（最初）'!$C$16),"",'一括記入シート（最初）'!$C$16)</f>
        <v>田中　幸雄</v>
      </c>
      <c r="D8" s="1072"/>
      <c r="E8" s="23" t="s">
        <v>210</v>
      </c>
      <c r="I8" s="19"/>
      <c r="J8" s="19"/>
      <c r="K8" s="19"/>
    </row>
    <row r="9" spans="2:16" x14ac:dyDescent="0.2">
      <c r="I9" s="19"/>
      <c r="J9" s="19"/>
      <c r="K9" s="19"/>
    </row>
    <row r="10" spans="2:16" x14ac:dyDescent="0.2">
      <c r="I10" s="19"/>
      <c r="J10" s="19"/>
      <c r="K10" s="19"/>
    </row>
    <row r="11" spans="2:16" x14ac:dyDescent="0.2">
      <c r="D11" t="s">
        <v>211</v>
      </c>
      <c r="F11" s="1044" t="str">
        <f>IF(ISBLANK('一括記入シート（最初）'!$J$68),"",'一括記入シート（最初）'!$J$68)</f>
        <v>長野県上田市○○</v>
      </c>
      <c r="G11" s="1044"/>
      <c r="H11" s="1044"/>
      <c r="I11" s="1044"/>
      <c r="J11" s="19"/>
      <c r="K11" s="19"/>
      <c r="L11" s="61"/>
    </row>
    <row r="12" spans="2:16" x14ac:dyDescent="0.2">
      <c r="I12" s="19"/>
      <c r="J12" s="19"/>
      <c r="K12" s="19"/>
    </row>
    <row r="13" spans="2:16" x14ac:dyDescent="0.2">
      <c r="D13" t="s">
        <v>198</v>
      </c>
      <c r="F13" s="1044" t="str">
        <f>IF(ISBLANK('一括記入シート（最初）'!$H$68),"",'一括記入シート（最初）'!$H$68)</f>
        <v>(株)A建設</v>
      </c>
      <c r="G13" s="1044"/>
      <c r="H13" s="1044"/>
      <c r="I13" s="1044"/>
      <c r="J13" s="19"/>
      <c r="K13" s="19"/>
    </row>
    <row r="14" spans="2:16" x14ac:dyDescent="0.2">
      <c r="G14" s="23"/>
      <c r="I14" s="19"/>
      <c r="J14" s="19"/>
      <c r="K14" s="19"/>
    </row>
    <row r="15" spans="2:16" x14ac:dyDescent="0.2">
      <c r="D15" t="s">
        <v>212</v>
      </c>
      <c r="F15" s="1044" t="str">
        <f>IF(ISBLANK('一括記入シート（最初）'!$I$68),"",'一括記入シート（最初）'!$I$68)</f>
        <v>○○　○○</v>
      </c>
      <c r="G15" s="1044"/>
      <c r="H15" s="1044"/>
      <c r="I15" s="1044"/>
      <c r="J15" s="27" t="s">
        <v>166</v>
      </c>
      <c r="K15" s="19"/>
    </row>
    <row r="16" spans="2:16" x14ac:dyDescent="0.2">
      <c r="I16" s="19"/>
      <c r="J16" s="19"/>
      <c r="K16" s="19"/>
    </row>
    <row r="17" spans="2:17" x14ac:dyDescent="0.2">
      <c r="I17" s="19"/>
      <c r="J17" s="19"/>
      <c r="K17" s="19"/>
    </row>
    <row r="18" spans="2:17" x14ac:dyDescent="0.2">
      <c r="C18" t="str">
        <f>CONCATENATE("令和",'一括記入シート（最初）'!C79,"年",'一括記入シート（最初）'!C80,"月",'一括記入シート（最初）'!C81,"日付で請負った建設工事の内容が、下記のとおり変更されたので、")</f>
        <v>令和6年8月31日付で請負った建設工事の内容が、下記のとおり変更されたので、</v>
      </c>
      <c r="I18" s="19"/>
      <c r="J18" s="19"/>
      <c r="K18" s="19"/>
    </row>
    <row r="19" spans="2:17" x14ac:dyDescent="0.2">
      <c r="C19" t="s">
        <v>243</v>
      </c>
      <c r="I19" s="19"/>
      <c r="J19" s="19"/>
      <c r="K19" s="19"/>
    </row>
    <row r="20" spans="2:17" x14ac:dyDescent="0.2">
      <c r="I20" s="19"/>
      <c r="J20" s="19"/>
      <c r="K20" s="19"/>
    </row>
    <row r="21" spans="2:17" x14ac:dyDescent="0.2">
      <c r="F21" s="901" t="s">
        <v>167</v>
      </c>
      <c r="G21" s="901"/>
      <c r="I21" s="19"/>
      <c r="J21" s="19"/>
      <c r="K21" s="19"/>
    </row>
    <row r="22" spans="2:17" x14ac:dyDescent="0.2">
      <c r="I22" s="19"/>
      <c r="J22" s="19"/>
      <c r="K22" s="19"/>
    </row>
    <row r="23" spans="2:17" x14ac:dyDescent="0.2">
      <c r="B23" t="s">
        <v>214</v>
      </c>
      <c r="D23" s="1044" t="str">
        <f>IF(ISBLANK('一括記入シート（最初）'!$C$13),"",'一括記入シート（最初）'!$C$13)</f>
        <v>令和　6　年度</v>
      </c>
      <c r="E23" s="1044"/>
      <c r="F23" s="1555" t="s">
        <v>375</v>
      </c>
      <c r="G23" s="1555"/>
      <c r="H23" s="1555"/>
      <c r="I23" s="1555"/>
      <c r="J23" s="1555"/>
      <c r="K23" s="19"/>
      <c r="L23" s="61"/>
    </row>
    <row r="24" spans="2:17" x14ac:dyDescent="0.2">
      <c r="D24" s="1044" t="str">
        <f>IF(ISBLANK('一括記入シート（最初）'!$E$14),"",'一括記入シート（最初）'!$E$14)</f>
        <v>〇〇水土里会</v>
      </c>
      <c r="E24" s="1044"/>
      <c r="F24" s="1044" t="str">
        <f>IF(ISBLANK('一括記入シート（最初）'!$C$25),"",'一括記入シート（最初）'!$C$25)</f>
        <v>用水路更新工事</v>
      </c>
      <c r="G24" s="1044"/>
      <c r="H24" s="1044"/>
      <c r="I24" s="1044"/>
      <c r="J24" s="19"/>
      <c r="K24" s="19"/>
    </row>
    <row r="25" spans="2:17" x14ac:dyDescent="0.2">
      <c r="I25" s="19"/>
      <c r="J25" s="19"/>
      <c r="K25" s="19"/>
    </row>
    <row r="26" spans="2:17" ht="18.75" customHeight="1" x14ac:dyDescent="0.2">
      <c r="B26" t="s">
        <v>215</v>
      </c>
      <c r="D26" s="1044" t="str">
        <f>IF(ISBLANK('一括記入シート（最初）'!$C$24),"",'一括記入シート（最初）'!$C$24)</f>
        <v>上田市〇〇（△△）</v>
      </c>
      <c r="E26" s="1044"/>
      <c r="F26" s="1044"/>
      <c r="G26" s="1044"/>
      <c r="I26" s="19"/>
      <c r="J26" s="19"/>
      <c r="K26" s="19"/>
      <c r="L26" s="61"/>
    </row>
    <row r="27" spans="2:17" x14ac:dyDescent="0.2">
      <c r="I27" s="19"/>
      <c r="J27" s="19"/>
      <c r="K27" s="19"/>
    </row>
    <row r="28" spans="2:17" x14ac:dyDescent="0.2">
      <c r="F28" s="18"/>
      <c r="G28" s="18"/>
    </row>
    <row r="29" spans="2:17" x14ac:dyDescent="0.2">
      <c r="B29" t="s">
        <v>244</v>
      </c>
      <c r="D29" s="19" t="s">
        <v>217</v>
      </c>
      <c r="E29" s="901" t="str">
        <f>IF(ISBLANK('一括記入シート（最初）'!$C$125),"",'一括記入シート（最初）'!$E$83)</f>
        <v>令和6年9月1日</v>
      </c>
      <c r="F29" s="901"/>
      <c r="G29" s="901"/>
      <c r="H29" s="901"/>
      <c r="L29" s="339" t="s">
        <v>236</v>
      </c>
      <c r="M29" s="340"/>
      <c r="N29" s="340"/>
      <c r="O29" s="340"/>
      <c r="P29" s="340"/>
      <c r="Q29" s="340"/>
    </row>
    <row r="30" spans="2:17" x14ac:dyDescent="0.2">
      <c r="D30" s="19"/>
      <c r="E30" s="2"/>
      <c r="F30" s="19"/>
      <c r="G30" s="19"/>
      <c r="H30" s="19"/>
      <c r="L30" s="339" t="s">
        <v>237</v>
      </c>
      <c r="M30" s="340"/>
      <c r="N30" s="340"/>
      <c r="O30" s="340"/>
      <c r="P30" s="340"/>
      <c r="Q30" s="340"/>
    </row>
    <row r="31" spans="2:17" x14ac:dyDescent="0.2">
      <c r="D31" s="19" t="s">
        <v>218</v>
      </c>
      <c r="E31" s="901" t="str">
        <f>IF(ISBLANK('一括記入シート（最初）'!$C$125),"",'一括記入シート（最初）'!$E$122)</f>
        <v>令和6年9月30日</v>
      </c>
      <c r="F31" s="901"/>
      <c r="G31" s="901"/>
      <c r="H31" s="901"/>
    </row>
    <row r="32" spans="2:17" x14ac:dyDescent="0.2">
      <c r="F32" s="18"/>
      <c r="G32" s="18"/>
    </row>
    <row r="33" spans="2:10" x14ac:dyDescent="0.2">
      <c r="F33" s="18"/>
      <c r="G33" s="18"/>
    </row>
    <row r="34" spans="2:10" x14ac:dyDescent="0.2">
      <c r="B34" t="s">
        <v>245</v>
      </c>
      <c r="F34" s="1551">
        <f>IF(ISBLANK('一括記入シート（最初）'!$E$106),"",'一括記入シート（最初）'!$E$106)</f>
        <v>51700</v>
      </c>
      <c r="G34" s="1551"/>
      <c r="H34" t="s">
        <v>31</v>
      </c>
    </row>
    <row r="35" spans="2:10" x14ac:dyDescent="0.2">
      <c r="F35" s="18"/>
      <c r="G35" s="18"/>
    </row>
    <row r="36" spans="2:10" x14ac:dyDescent="0.2">
      <c r="B36" s="19" t="s">
        <v>380</v>
      </c>
      <c r="C36" t="s">
        <v>220</v>
      </c>
      <c r="F36" s="18"/>
      <c r="G36" s="1551">
        <f>IF(ISBLANK('一括記入シート（最初）'!$E$105),"",'一括記入シート（最初）'!$E$105)</f>
        <v>4700</v>
      </c>
      <c r="H36" s="1551"/>
      <c r="I36" t="s">
        <v>608</v>
      </c>
    </row>
    <row r="37" spans="2:10" x14ac:dyDescent="0.2">
      <c r="D37" s="7"/>
      <c r="E37" s="7"/>
      <c r="F37" s="7"/>
      <c r="G37" s="7"/>
      <c r="H37" s="7"/>
      <c r="I37" s="7"/>
      <c r="J37" s="7"/>
    </row>
    <row r="38" spans="2:10" x14ac:dyDescent="0.2">
      <c r="D38" s="7"/>
      <c r="E38" s="7"/>
      <c r="F38" s="7"/>
      <c r="G38" s="7"/>
      <c r="H38" s="7"/>
      <c r="I38" s="7"/>
      <c r="J38" s="7"/>
    </row>
    <row r="39" spans="2:10" x14ac:dyDescent="0.2">
      <c r="B39" t="s">
        <v>609</v>
      </c>
      <c r="F39" s="1551">
        <f>IF(ISBLANK('一括記入シート（最初）'!$D$106),"",'一括記入シート（最初）'!$D$106)</f>
        <v>1151700</v>
      </c>
      <c r="G39" s="1551"/>
      <c r="H39" t="s">
        <v>31</v>
      </c>
      <c r="J39" s="7"/>
    </row>
    <row r="40" spans="2:10" x14ac:dyDescent="0.2">
      <c r="F40" s="18"/>
      <c r="G40" s="18"/>
    </row>
    <row r="41" spans="2:10" x14ac:dyDescent="0.2">
      <c r="B41" s="19" t="s">
        <v>380</v>
      </c>
      <c r="C41" t="s">
        <v>220</v>
      </c>
      <c r="F41" s="18"/>
      <c r="G41" s="1551">
        <f>IF(ISBLANK('一括記入シート（最初）'!$D$105),"",'一括記入シート（最初）'!$D$105)</f>
        <v>104700</v>
      </c>
      <c r="H41" s="1551"/>
      <c r="I41" t="s">
        <v>608</v>
      </c>
    </row>
    <row r="42" spans="2:10" x14ac:dyDescent="0.2">
      <c r="F42" s="18"/>
      <c r="G42" s="18"/>
    </row>
    <row r="43" spans="2:10" x14ac:dyDescent="0.2">
      <c r="F43" s="18"/>
      <c r="G43" s="18"/>
    </row>
    <row r="44" spans="2:10" x14ac:dyDescent="0.2">
      <c r="B44" t="s">
        <v>246</v>
      </c>
      <c r="E44" t="s">
        <v>247</v>
      </c>
      <c r="F44" s="18"/>
      <c r="G44" s="18"/>
    </row>
    <row r="47" spans="2:10" x14ac:dyDescent="0.2">
      <c r="B47" t="s">
        <v>610</v>
      </c>
    </row>
    <row r="49" spans="2:11" x14ac:dyDescent="0.2">
      <c r="C49" s="7"/>
      <c r="D49" s="7"/>
      <c r="E49" s="7"/>
      <c r="F49" s="7"/>
      <c r="G49" s="7"/>
      <c r="H49" s="7"/>
      <c r="I49" s="7"/>
      <c r="J49" s="7"/>
    </row>
    <row r="50" spans="2:11" x14ac:dyDescent="0.2">
      <c r="C50" s="7"/>
      <c r="D50" s="7"/>
      <c r="E50" s="7"/>
      <c r="F50" s="7"/>
      <c r="G50" s="7"/>
      <c r="H50" s="7"/>
      <c r="I50" s="7"/>
      <c r="J50" s="7"/>
    </row>
    <row r="51" spans="2:11" x14ac:dyDescent="0.2">
      <c r="C51" s="7"/>
      <c r="D51" s="7"/>
      <c r="E51" s="7"/>
      <c r="F51" s="7"/>
      <c r="G51" s="7"/>
      <c r="H51" s="7"/>
      <c r="I51" s="7"/>
      <c r="J51" s="7"/>
    </row>
    <row r="52" spans="2:11" x14ac:dyDescent="0.2">
      <c r="C52" s="7"/>
      <c r="D52" s="7"/>
      <c r="E52" s="7"/>
      <c r="F52" s="7"/>
      <c r="G52" s="7"/>
      <c r="H52" s="7"/>
      <c r="I52" s="7"/>
      <c r="J52" s="7"/>
    </row>
    <row r="53" spans="2:11" x14ac:dyDescent="0.2">
      <c r="C53" s="7"/>
      <c r="D53" s="7"/>
      <c r="E53" s="7"/>
      <c r="F53" s="7"/>
      <c r="G53" s="7"/>
      <c r="H53" s="7"/>
      <c r="I53" s="7"/>
      <c r="J53" s="7"/>
    </row>
    <row r="58" spans="2:11" x14ac:dyDescent="0.2">
      <c r="B58" s="52"/>
      <c r="C58" s="52"/>
      <c r="D58" s="52"/>
      <c r="E58" s="52"/>
      <c r="F58" s="52"/>
      <c r="G58" s="52"/>
      <c r="H58" s="52"/>
      <c r="I58" s="52"/>
      <c r="J58" s="52"/>
      <c r="K58" s="52"/>
    </row>
    <row r="59" spans="2:11" x14ac:dyDescent="0.2">
      <c r="B59" s="52"/>
      <c r="C59" s="52"/>
      <c r="D59" s="52"/>
      <c r="E59" s="52"/>
      <c r="F59" s="52"/>
      <c r="G59" s="52"/>
      <c r="H59" s="52"/>
      <c r="I59" s="848" t="s">
        <v>104</v>
      </c>
      <c r="J59" s="848"/>
      <c r="K59" s="848"/>
    </row>
    <row r="60" spans="2:11" x14ac:dyDescent="0.2">
      <c r="B60" s="52"/>
      <c r="C60" s="52"/>
      <c r="D60" s="52"/>
      <c r="E60" s="52"/>
      <c r="F60" s="52"/>
      <c r="G60" s="52"/>
      <c r="H60" s="52"/>
      <c r="I60" s="52"/>
      <c r="J60" s="52"/>
      <c r="K60" s="52"/>
    </row>
    <row r="61" spans="2:11" x14ac:dyDescent="0.2">
      <c r="B61" s="52"/>
      <c r="C61" s="52"/>
      <c r="D61" s="52"/>
      <c r="E61" s="52"/>
      <c r="F61" s="52"/>
      <c r="G61" s="52"/>
      <c r="H61" s="52"/>
      <c r="I61" s="848" t="s">
        <v>105</v>
      </c>
      <c r="J61" s="848"/>
      <c r="K61" s="848"/>
    </row>
  </sheetData>
  <mergeCells count="22">
    <mergeCell ref="I61:K61"/>
    <mergeCell ref="D24:E24"/>
    <mergeCell ref="G36:H36"/>
    <mergeCell ref="F24:I24"/>
    <mergeCell ref="D26:G26"/>
    <mergeCell ref="E29:H29"/>
    <mergeCell ref="E31:H31"/>
    <mergeCell ref="F39:G39"/>
    <mergeCell ref="G41:H41"/>
    <mergeCell ref="I59:K59"/>
    <mergeCell ref="B7:E7"/>
    <mergeCell ref="F34:G34"/>
    <mergeCell ref="L2:P3"/>
    <mergeCell ref="B1:D1"/>
    <mergeCell ref="I5:K5"/>
    <mergeCell ref="F21:G21"/>
    <mergeCell ref="C8:D8"/>
    <mergeCell ref="F11:I11"/>
    <mergeCell ref="D23:E23"/>
    <mergeCell ref="F23:J23"/>
    <mergeCell ref="F13:I13"/>
    <mergeCell ref="F15:I15"/>
  </mergeCells>
  <phoneticPr fontId="58"/>
  <hyperlinks>
    <hyperlink ref="I59:K59" location="関係書類一覧表!A1" display="関係書類一覧表!A1" xr:uid="{B65BC35B-FD55-4E23-867B-7289D96E166F}"/>
    <hyperlink ref="I61:K61" location="'一括記入シート（最初に記入してください）'!A1" display="'一括記入シート（最初に記入してください）'!A1" xr:uid="{91E07681-2B47-46FA-A2B6-F0B26156CD69}"/>
  </hyperlinks>
  <pageMargins left="0.75" right="0.75" top="1" bottom="1" header="0.51180555555555562" footer="0.51180555555555562"/>
  <pageSetup paperSize="9" scale="96" firstPageNumber="4294963191" orientation="portrait" blackAndWhite="1" r:id="rId1"/>
  <headerFooter alignWithMargins="0">
    <oddHeader>&amp;R（上田市様式8-2）</oddHeader>
  </headerFooter>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22</vt:i4>
      </vt:variant>
    </vt:vector>
  </HeadingPairs>
  <TitlesOfParts>
    <vt:vector size="49" baseType="lpstr">
      <vt:lpstr>フロー図</vt:lpstr>
      <vt:lpstr>提出書類一覧表</vt:lpstr>
      <vt:lpstr>一括記入シート（最初）</vt:lpstr>
      <vt:lpstr>関係書類一覧表</vt:lpstr>
      <vt:lpstr>⓪工事届出書</vt:lpstr>
      <vt:lpstr>①指名競争入札通知書（案）</vt:lpstr>
      <vt:lpstr>②仕様書</vt:lpstr>
      <vt:lpstr>③設計書審査表（当初）</vt:lpstr>
      <vt:lpstr>参考　設計書表紙〔当初〕</vt:lpstr>
      <vt:lpstr>④工事施工伺</vt:lpstr>
      <vt:lpstr>⑤指名競争入札通知書</vt:lpstr>
      <vt:lpstr>⑥現場説明</vt:lpstr>
      <vt:lpstr>参考　入札・開札の進め方</vt:lpstr>
      <vt:lpstr>⑦入札書書式</vt:lpstr>
      <vt:lpstr>⑧予定価格調書</vt:lpstr>
      <vt:lpstr>⑨入札経過書</vt:lpstr>
      <vt:lpstr>⑩契約伺書</vt:lpstr>
      <vt:lpstr>⑪-1建設工事請負契約書 </vt:lpstr>
      <vt:lpstr>⑪-2請書（契約金額が130万円以下の場合）</vt:lpstr>
      <vt:lpstr>⑫検査調書</vt:lpstr>
      <vt:lpstr>⑬結果通知</vt:lpstr>
      <vt:lpstr>⑭書類チェック</vt:lpstr>
      <vt:lpstr>参考　設計書表紙〔変更後〕</vt:lpstr>
      <vt:lpstr>⑮設計書審査表（変更後）</vt:lpstr>
      <vt:lpstr>⑯変更執行伺書</vt:lpstr>
      <vt:lpstr>⑰-1建設工事変更請負契約書</vt:lpstr>
      <vt:lpstr>⑰-2変更請書</vt:lpstr>
      <vt:lpstr>'⓪工事届出書'!Print_Area</vt:lpstr>
      <vt:lpstr>'①指名競争入札通知書（案）'!Print_Area</vt:lpstr>
      <vt:lpstr>②仕様書!Print_Area</vt:lpstr>
      <vt:lpstr>'③設計書審査表（当初）'!Print_Area</vt:lpstr>
      <vt:lpstr>④工事施工伺!Print_Area</vt:lpstr>
      <vt:lpstr>⑤指名競争入札通知書!Print_Area</vt:lpstr>
      <vt:lpstr>⑥現場説明!Print_Area</vt:lpstr>
      <vt:lpstr>⑦入札書書式!Print_Area</vt:lpstr>
      <vt:lpstr>⑨入札経過書!Print_Area</vt:lpstr>
      <vt:lpstr>⑩契約伺書!Print_Area</vt:lpstr>
      <vt:lpstr>'⑪-1建設工事請負契約書 '!Print_Area</vt:lpstr>
      <vt:lpstr>'⑪-2請書（契約金額が130万円以下の場合）'!Print_Area</vt:lpstr>
      <vt:lpstr>⑫検査調書!Print_Area</vt:lpstr>
      <vt:lpstr>⑬結果通知!Print_Area</vt:lpstr>
      <vt:lpstr>⑭書類チェック!Print_Area</vt:lpstr>
      <vt:lpstr>'⑮設計書審査表（変更後）'!Print_Area</vt:lpstr>
      <vt:lpstr>⑯変更執行伺書!Print_Area</vt:lpstr>
      <vt:lpstr>'⑰-1建設工事変更請負契約書'!Print_Area</vt:lpstr>
      <vt:lpstr>'⑰-2変更請書'!Print_Area</vt:lpstr>
      <vt:lpstr>フロー図!Print_Area</vt:lpstr>
      <vt:lpstr>'一括記入シート（最初）'!Print_Area</vt:lpstr>
      <vt:lpstr>関係書類一覧表!Print_Area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midorikai</dc:creator>
  <cp:lastModifiedBy>hiroyuki asakawa</cp:lastModifiedBy>
  <cp:revision/>
  <cp:lastPrinted>2024-09-24T05:18:26Z</cp:lastPrinted>
  <dcterms:created xsi:type="dcterms:W3CDTF">2011-12-06T07:39:48Z</dcterms:created>
  <dcterms:modified xsi:type="dcterms:W3CDTF">2024-11-12T01:53:33Z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1041-6.4.0.1898</vt:lpwstr>
  </property>
</Properties>
</file>